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0" windowWidth="15480" windowHeight="11640"/>
  </bookViews>
  <sheets>
    <sheet name="форма 2п (2)" sheetId="2" r:id="rId1"/>
    <sheet name="изменения 12.12" sheetId="1" r:id="rId2"/>
  </sheets>
  <definedNames>
    <definedName name="_xlnm.Print_Titles" localSheetId="1">'изменения 12.12'!$4:$6</definedName>
    <definedName name="_xlnm.Print_Titles" localSheetId="0">'форма 2п (2)'!$5:$7</definedName>
    <definedName name="_xlnm.Print_Area" localSheetId="1">'изменения 12.12'!$A$1:$Q$36</definedName>
    <definedName name="_xlnm.Print_Area" localSheetId="0">'форма 2п (2)'!$A$1:$L$141</definedName>
  </definedNames>
  <calcPr calcId="144525"/>
</workbook>
</file>

<file path=xl/calcChain.xml><?xml version="1.0" encoding="utf-8"?>
<calcChain xmlns="http://schemas.openxmlformats.org/spreadsheetml/2006/main">
  <c r="D106" i="2" l="1"/>
  <c r="E106" i="2"/>
  <c r="F106" i="2"/>
  <c r="G106" i="2"/>
  <c r="H106" i="2"/>
  <c r="I106" i="2"/>
  <c r="J106" i="2"/>
  <c r="K106" i="2"/>
  <c r="C106" i="2"/>
  <c r="K24" i="2" l="1"/>
  <c r="D16" i="2" l="1"/>
  <c r="J104" i="2" l="1"/>
  <c r="G104" i="2"/>
  <c r="F104" i="2"/>
  <c r="E104" i="2"/>
  <c r="E101" i="2" l="1"/>
  <c r="E72" i="2" l="1"/>
  <c r="E64" i="2"/>
  <c r="K61" i="2"/>
  <c r="J61" i="2"/>
  <c r="I61" i="2"/>
  <c r="H61" i="2"/>
  <c r="G61" i="2"/>
  <c r="F61" i="2"/>
  <c r="E61" i="2"/>
  <c r="E53" i="2" l="1"/>
  <c r="E55" i="2" s="1"/>
  <c r="D53" i="2"/>
  <c r="D55" i="2" s="1"/>
  <c r="J46" i="2"/>
  <c r="D46" i="2"/>
  <c r="D48" i="2" s="1"/>
  <c r="E46" i="2"/>
  <c r="E48" i="2" s="1"/>
  <c r="C48" i="2"/>
  <c r="E44" i="2"/>
  <c r="K40" i="2"/>
  <c r="J40" i="2"/>
  <c r="I40" i="2"/>
  <c r="H40" i="2"/>
  <c r="G40" i="2"/>
  <c r="F40" i="2"/>
  <c r="E40" i="2"/>
  <c r="E33" i="2"/>
  <c r="E24" i="2" s="1"/>
  <c r="I37" i="2"/>
  <c r="H37" i="2"/>
  <c r="G37" i="2"/>
  <c r="F37" i="2"/>
  <c r="D37" i="2"/>
  <c r="E37" i="2"/>
  <c r="E29" i="2"/>
  <c r="E31" i="2" s="1"/>
  <c r="J22" i="2"/>
  <c r="I22" i="2"/>
  <c r="H22" i="2"/>
  <c r="G22" i="2"/>
  <c r="E22" i="2"/>
  <c r="E19" i="2"/>
  <c r="E16" i="2"/>
  <c r="K104" i="2" l="1"/>
  <c r="I104" i="2"/>
  <c r="H104" i="2"/>
  <c r="D104" i="2"/>
  <c r="K101" i="2"/>
  <c r="J101" i="2"/>
  <c r="I101" i="2"/>
  <c r="H101" i="2"/>
  <c r="G101" i="2"/>
  <c r="F101" i="2"/>
  <c r="D101" i="2"/>
  <c r="K72" i="2"/>
  <c r="J72" i="2"/>
  <c r="H72" i="2"/>
  <c r="G72" i="2"/>
  <c r="F72" i="2"/>
  <c r="D72" i="2"/>
  <c r="K64" i="2"/>
  <c r="J64" i="2"/>
  <c r="I64" i="2"/>
  <c r="H64" i="2"/>
  <c r="G64" i="2"/>
  <c r="F64" i="2"/>
  <c r="D64" i="2"/>
  <c r="D61" i="2"/>
  <c r="K53" i="2"/>
  <c r="J53" i="2"/>
  <c r="I53" i="2"/>
  <c r="H53" i="2"/>
  <c r="G53" i="2"/>
  <c r="G55" i="2" s="1"/>
  <c r="F53" i="2"/>
  <c r="F55" i="2" s="1"/>
  <c r="K46" i="2"/>
  <c r="I46" i="2"/>
  <c r="H46" i="2"/>
  <c r="K44" i="2"/>
  <c r="J44" i="2"/>
  <c r="I44" i="2"/>
  <c r="H44" i="2"/>
  <c r="G44" i="2"/>
  <c r="F44" i="2"/>
  <c r="D40" i="2"/>
  <c r="K37" i="2"/>
  <c r="J37" i="2"/>
  <c r="K33" i="2"/>
  <c r="J33" i="2"/>
  <c r="J24" i="2" s="1"/>
  <c r="I33" i="2"/>
  <c r="I24" i="2" s="1"/>
  <c r="H33" i="2"/>
  <c r="H24" i="2" s="1"/>
  <c r="G33" i="2"/>
  <c r="G24" i="2" s="1"/>
  <c r="F33" i="2"/>
  <c r="D33" i="2"/>
  <c r="D24" i="2" s="1"/>
  <c r="C33" i="2"/>
  <c r="K29" i="2"/>
  <c r="J29" i="2"/>
  <c r="J31" i="2" s="1"/>
  <c r="I29" i="2"/>
  <c r="I31" i="2" s="1"/>
  <c r="H29" i="2"/>
  <c r="H31" i="2" s="1"/>
  <c r="G29" i="2"/>
  <c r="G31" i="2" s="1"/>
  <c r="F29" i="2"/>
  <c r="F31" i="2" s="1"/>
  <c r="D29" i="2"/>
  <c r="D31" i="2" s="1"/>
  <c r="C24" i="2"/>
  <c r="K22" i="2"/>
  <c r="F22" i="2"/>
  <c r="D22" i="2"/>
  <c r="K19" i="2"/>
  <c r="J19" i="2"/>
  <c r="I19" i="2"/>
  <c r="H19" i="2"/>
  <c r="G19" i="2"/>
  <c r="F19" i="2"/>
  <c r="D19" i="2"/>
  <c r="C19" i="2"/>
  <c r="K16" i="2"/>
  <c r="J16" i="2"/>
  <c r="I16" i="2"/>
  <c r="H16" i="2"/>
  <c r="G16" i="2"/>
  <c r="F16" i="2"/>
  <c r="C16" i="2"/>
  <c r="E107" i="2" l="1"/>
  <c r="D107" i="2"/>
  <c r="F24" i="2"/>
  <c r="H26" i="2" s="1"/>
  <c r="H34" i="2"/>
  <c r="E26" i="2"/>
  <c r="G34" i="2"/>
  <c r="E34" i="2"/>
  <c r="G107" i="2"/>
  <c r="K107" i="2"/>
  <c r="H107" i="2"/>
  <c r="I34" i="2"/>
  <c r="D34" i="2"/>
  <c r="F46" i="2"/>
  <c r="I26" i="2"/>
  <c r="J26" i="2"/>
  <c r="K34" i="2"/>
  <c r="F107" i="2"/>
  <c r="I107" i="2"/>
  <c r="K26" i="2"/>
  <c r="J107" i="2"/>
  <c r="J34" i="2"/>
  <c r="F34" i="2"/>
  <c r="G46" i="2"/>
  <c r="G48" i="2" s="1"/>
  <c r="G26" i="2" l="1"/>
  <c r="D26" i="2"/>
  <c r="F26" i="2"/>
</calcChain>
</file>

<file path=xl/sharedStrings.xml><?xml version="1.0" encoding="utf-8"?>
<sst xmlns="http://schemas.openxmlformats.org/spreadsheetml/2006/main" count="293" uniqueCount="179">
  <si>
    <t>Налоговые доходы консолидированного бюджета субъекта Российской Федерации - всего</t>
  </si>
  <si>
    <t xml:space="preserve">налог на прибыль организаций </t>
  </si>
  <si>
    <t>налог на доходы физических лиц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</si>
  <si>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</si>
  <si>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</si>
  <si>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земельный налог</t>
  </si>
  <si>
    <t>Доходы консолидированного бюджета субъекта  Российской Федерации - всего</t>
  </si>
  <si>
    <t>Расходы консолидированного бюджета субъекта Российской Федерации - всего</t>
  </si>
  <si>
    <t>Продукция сельского хозяйства</t>
  </si>
  <si>
    <t>млн. руб.</t>
  </si>
  <si>
    <t>Индекс производства продукции сельского хозяйства</t>
  </si>
  <si>
    <t>Индекс-дефлятор продукции сельского хозяйства в хозяйствах всех категорий</t>
  </si>
  <si>
    <t xml:space="preserve">млн.руб. 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</si>
  <si>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значения)</t>
  </si>
  <si>
    <t>км.</t>
  </si>
  <si>
    <t>на конец года; %</t>
  </si>
  <si>
    <t>в том числе:</t>
  </si>
  <si>
    <t>тыс. руб.</t>
  </si>
  <si>
    <t>Объем работ, выполненных по виду экономической деятельности "Строительство" (Раздел F)</t>
  </si>
  <si>
    <t>в ценах соответствующих лет; млн. руб.</t>
  </si>
  <si>
    <t>Индекс производства по виду деятельности "Строительство" (Раздел F)</t>
  </si>
  <si>
    <t>% к предыдущему году в сопоставимых ценах</t>
  </si>
  <si>
    <t>Ввод в действие жилых домов</t>
  </si>
  <si>
    <t>тыс. кв. м. в общей площади</t>
  </si>
  <si>
    <t>%</t>
  </si>
  <si>
    <t>Индекс потребительских цен за период с начала года</t>
  </si>
  <si>
    <t>к соответствующему периоду предыдущего года, %</t>
  </si>
  <si>
    <t>Оборот розничной торговли</t>
  </si>
  <si>
    <t>Индекс-дефлятор оборота розничной торговли</t>
  </si>
  <si>
    <t>Объем платных услуг населению</t>
  </si>
  <si>
    <t>Индекс-дефлятор объема платных услуг</t>
  </si>
  <si>
    <t>единиц</t>
  </si>
  <si>
    <t>тыс. чел.</t>
  </si>
  <si>
    <t xml:space="preserve">млрд. руб. </t>
  </si>
  <si>
    <t>Инвестиции в основной капитал</t>
  </si>
  <si>
    <t>Индекс-дефлятор</t>
  </si>
  <si>
    <t>млн.руб.</t>
  </si>
  <si>
    <t>Денежные доходы населения</t>
  </si>
  <si>
    <t>Величина прожиточного минимума (в среднем на душу населения)</t>
  </si>
  <si>
    <t>руб. в месяц</t>
  </si>
  <si>
    <t>Численность населения с денежными доходами ниже величины прожиточного минимума</t>
  </si>
  <si>
    <t>% от общей численности населения субъекта</t>
  </si>
  <si>
    <t>Уровень безработицы</t>
  </si>
  <si>
    <t>Уровень зарегистрированной безработицы (на конец года)</t>
  </si>
  <si>
    <t>Численность безработных (по методологии МОТ)</t>
  </si>
  <si>
    <t>Численность безработных, зарегистрированных в  государственных учреждениях службы занятости населения (на конец года)</t>
  </si>
  <si>
    <t>Фонд начисленной заработной платы всех работников</t>
  </si>
  <si>
    <t xml:space="preserve">Число выбывших с территории региона </t>
  </si>
  <si>
    <t>тыс. человек</t>
  </si>
  <si>
    <t>Число прибывших на территорию региона</t>
  </si>
  <si>
    <t>% к предыдущему году в действующих ценах</t>
  </si>
  <si>
    <t>дотации на выравнивание бюджетной обеспеченности</t>
  </si>
  <si>
    <t>Показатели</t>
  </si>
  <si>
    <t>Единица измерения</t>
  </si>
  <si>
    <t>1. Население</t>
  </si>
  <si>
    <t>Численность населения (среднегодовая)</t>
  </si>
  <si>
    <t>Все население (среднегодовая)</t>
  </si>
  <si>
    <t>тыс.чел.</t>
  </si>
  <si>
    <t>% к предыдущему году</t>
  </si>
  <si>
    <t>Сельское население (среднегодовая)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</si>
  <si>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</si>
  <si>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</si>
  <si>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</si>
  <si>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</si>
  <si>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</si>
  <si>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</si>
  <si>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</si>
  <si>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</si>
  <si>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>Коэффициент миграционного прироста</t>
  </si>
  <si>
    <t>на 10 000 человек населения</t>
  </si>
  <si>
    <t xml:space="preserve">млн. руб. </t>
  </si>
  <si>
    <t>Валовой региональный продукт (в основных ценах соответствующих лет) - всего</t>
  </si>
  <si>
    <t>Индекс-дефлятор объема валового регионального продукта</t>
  </si>
  <si>
    <t>Добыча полезных ископаемых</t>
  </si>
  <si>
    <t>Обрабатывающие производства</t>
  </si>
  <si>
    <t>Среднемесячная номинальная начисленная заработная плата в целом по региону</t>
  </si>
  <si>
    <t>Налоговые и неналоговые доходы - всего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</si>
  <si>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</si>
  <si>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</si>
  <si>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</si>
  <si>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Объем отгруженных товаров собственного производства, выполненных работ и услуг собственными силами - РАЗДЕЛ B: Добыча полезных ископаемых</t>
  </si>
  <si>
    <t>Темп роста отгрузки - РАЗДЕЛ B: Добыча полезных ископаемых</t>
  </si>
  <si>
    <t>Индекс-дефлятор отрузки - РАЗДЕЛ B: Добыча полезных ископаемых</t>
  </si>
  <si>
    <t>Индекс производства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</si>
  <si>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Обрабатывающие производства</t>
  </si>
  <si>
    <t>Темп роста отгрузки - РАЗДЕЛ C: Обрабатывающие производства</t>
  </si>
  <si>
    <t>Индекс-дефлятор отрузки - РАЗДЕЛ C: Обрабатывающие производства</t>
  </si>
  <si>
    <t>базовый</t>
  </si>
  <si>
    <t>1 вариант</t>
  </si>
  <si>
    <t>2 вариант</t>
  </si>
  <si>
    <t xml:space="preserve"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 </t>
  </si>
  <si>
    <t>Темп роста отгрузки - РАЗДЕЛ D: Обеспечение электрической энергией, газом и паром; кондиционирование воздуха</t>
  </si>
  <si>
    <t>Индекс-дефлятор отгрузки - РАЗДЕЛ D: Обеспечение электрической энергией, газом и паром; кондиционирование воздуха</t>
  </si>
  <si>
    <t>Индекс-дефлятор по объему работ, выполненных по виду деятельности "Строительство" (Раздел F)</t>
  </si>
  <si>
    <t xml:space="preserve">Безвозмездные поступления </t>
  </si>
  <si>
    <t>субсидии из  республиканского бюджета</t>
  </si>
  <si>
    <t>субвенции из республиканского бюджета</t>
  </si>
  <si>
    <t>дотации из республиканского  бюджета</t>
  </si>
  <si>
    <t>2. Валовой региональный продукт</t>
  </si>
  <si>
    <t>Темп роста отгрузки  Производство пищевых продуктов</t>
  </si>
  <si>
    <t>Индекс-дефлятор отрузки Производство пищевых продуктов</t>
  </si>
  <si>
    <t>Обеспечение электрической энергией, газом и паром; кондиционирование воздуха и водоснабжение (РАЗДЕЛ D)</t>
  </si>
  <si>
    <t>4. Сельское хозяйство</t>
  </si>
  <si>
    <t>5. Транспорт и связь</t>
  </si>
  <si>
    <t>6. Строительство</t>
  </si>
  <si>
    <t>7. Торговля и услуги населению</t>
  </si>
  <si>
    <t>8. Малое и среднее предпринимательство, включая микропредприятия</t>
  </si>
  <si>
    <t>9. Инвестиции</t>
  </si>
  <si>
    <t>10. Консолидированный бюджет субъекта Российской Федерации (включая местные бюджеты без учета территориальных внебюджетных фондов)</t>
  </si>
  <si>
    <t>11.Денежные доходы и расходы населения</t>
  </si>
  <si>
    <t>12. Труд и занятость</t>
  </si>
  <si>
    <t>Темп роста заработной платы работников организаций</t>
  </si>
  <si>
    <t xml:space="preserve"> прогноз 2020</t>
  </si>
  <si>
    <t xml:space="preserve"> прогноз 2021</t>
  </si>
  <si>
    <t>Темп роста валового регионального продукта</t>
  </si>
  <si>
    <t>Объем отгруженных товаров собственного производства, выполненных работ и услуг собственными силами - Производство пищевых продуктов</t>
  </si>
  <si>
    <t>Темп роста оборота розничной торговли</t>
  </si>
  <si>
    <t xml:space="preserve"> отчет 17</t>
  </si>
  <si>
    <t>трудоспособного населения</t>
  </si>
  <si>
    <t>пенсионеров</t>
  </si>
  <si>
    <t>детей</t>
  </si>
  <si>
    <t>Численность трудоспособного населения</t>
  </si>
  <si>
    <t>Численность занятых в экономике</t>
  </si>
  <si>
    <t>% г/г</t>
  </si>
  <si>
    <t>Темп роста  инвестиций в основной капитал</t>
  </si>
  <si>
    <t>Григорьева Е.П.</t>
  </si>
  <si>
    <t xml:space="preserve">Объем отгруженных товаров собственного производства, выполненных работ и услуг собственными силами  Обработка древесины и производство изделий из дерева </t>
  </si>
  <si>
    <t xml:space="preserve">Индекс-дефлятор отрузки - Обработка древесины и производство изделий из дерева </t>
  </si>
  <si>
    <t xml:space="preserve">Темп отгрузки - Обработка древесины и производство изделий из дерева </t>
  </si>
  <si>
    <t>Все страны</t>
  </si>
  <si>
    <t>Численность иностранных граждан, прибывших в регион по цели поездки туризм</t>
  </si>
  <si>
    <t>учрежд. на 100 тыс.населения</t>
  </si>
  <si>
    <t>учреждениями культурно-досугового типа</t>
  </si>
  <si>
    <t>общедоступными  библиотеками</t>
  </si>
  <si>
    <t xml:space="preserve"> коек </t>
  </si>
  <si>
    <t>больничными койками на 10 000 человек населения</t>
  </si>
  <si>
    <t>Обеспеченность</t>
  </si>
  <si>
    <t>Выпуск специалистов образовательными учреждениями высшего профессионального образования</t>
  </si>
  <si>
    <t>Выпуск специалистов образовательными учреждениями среднего профессионального образования</t>
  </si>
  <si>
    <t xml:space="preserve"> </t>
  </si>
  <si>
    <t>Выпуск специалистов:</t>
  </si>
  <si>
    <t>из них в государственных и муниципальных образовательных учреждениях</t>
  </si>
  <si>
    <t>Численность студентов образовательных учреждений высшего профессионального образования (на начало учебного года)</t>
  </si>
  <si>
    <t>Численность студентов образовательных учреждений среднего профессионального образования (на начало учебного года)</t>
  </si>
  <si>
    <t>негосударственных</t>
  </si>
  <si>
    <t>государственных и муниципальных</t>
  </si>
  <si>
    <t xml:space="preserve">Численность обучающихся общеобразовательных учреждениях (без вечерних (сменных) общеобразовательных учреждениях (на начало учебного года) </t>
  </si>
  <si>
    <t>чел.</t>
  </si>
  <si>
    <t>Численность детей в дошкольных образовательных учреждениях</t>
  </si>
  <si>
    <t>Доля населения, обеспеченного питьевой водой отвечающей требованиям безопасности, в общей численности населения</t>
  </si>
  <si>
    <t>13. Развитие социальной сферы</t>
  </si>
  <si>
    <t>14. Окружающая среда</t>
  </si>
  <si>
    <t>15. Туризм</t>
  </si>
  <si>
    <t>отчет 18</t>
  </si>
  <si>
    <t xml:space="preserve"> оценка 19</t>
  </si>
  <si>
    <t xml:space="preserve"> прогноз 2022</t>
  </si>
  <si>
    <t>Индекс-дефлятор промышленного производства</t>
  </si>
  <si>
    <t xml:space="preserve">% к предыдущему году </t>
  </si>
  <si>
    <t>консервативный</t>
  </si>
  <si>
    <t>Темп роста</t>
  </si>
  <si>
    <t>Удельный вес автомобильных дорог общего пользования не отвечающих нормативным требованиям, в общей протяженности автомобильных дорог общего пользования местного значения</t>
  </si>
  <si>
    <t>Темп роста объема платных услуг населению</t>
  </si>
  <si>
    <t xml:space="preserve">Начальник отдела экономического развития </t>
  </si>
  <si>
    <t>Основные показатели прогноза социально-экономического развития на период до 2022 года МО "Тарбагатайский район"</t>
  </si>
  <si>
    <t>Приложение</t>
  </si>
  <si>
    <t xml:space="preserve">Налоговые доходы консолидированного бюджета субъекта Российской Федерации </t>
  </si>
  <si>
    <t>оценка 20</t>
  </si>
  <si>
    <t xml:space="preserve"> отчет 19</t>
  </si>
  <si>
    <t xml:space="preserve"> прогноз 2023</t>
  </si>
  <si>
    <t>3. Промышленное производство (BCD)</t>
  </si>
  <si>
    <t>Доходы консолидированного бюджета субъекта  Российской Федерации:</t>
  </si>
  <si>
    <t>Заместитель Руководителя Администрации по экономике и финансам</t>
  </si>
  <si>
    <t>Т.Ф. Аюшиева</t>
  </si>
  <si>
    <t>Исп.Думнова Н.С.</t>
  </si>
  <si>
    <t>Приложение к Постановлению</t>
  </si>
  <si>
    <t>№_____от "____"___________2020г.</t>
  </si>
  <si>
    <t>Прогноз социально-экономического развития МО "Тарбагатайский район" на 2021 год</t>
  </si>
  <si>
    <t xml:space="preserve">и плановый период до 2022-2023 года </t>
  </si>
  <si>
    <t>консерватив 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</si>
</sst>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"/>
    <numFmt numFmtId="167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name val="Arial Cyr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/>
    <xf numFmtId="0" fontId="6" fillId="0" borderId="1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 applyProtection="1">
      <alignment horizontal="left" vertical="center" wrapText="1" shrinkToFi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0" fontId="7" fillId="0" borderId="2" xfId="0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 shrinkToFit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0" fillId="0" borderId="0" xfId="0" applyFont="1"/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4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 shrinkToFit="1"/>
    </xf>
    <xf numFmtId="0" fontId="6" fillId="0" borderId="10" xfId="0" applyFont="1" applyFill="1" applyBorder="1" applyAlignment="1" applyProtection="1">
      <alignment horizontal="left" vertical="center" wrapText="1" shrinkToFit="1"/>
    </xf>
    <xf numFmtId="0" fontId="6" fillId="0" borderId="11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view="pageBreakPreview" topLeftCell="A94" zoomScale="87" zoomScaleNormal="84" zoomScaleSheetLayoutView="87" workbookViewId="0">
      <selection activeCell="D91" sqref="D91"/>
    </sheetView>
  </sheetViews>
  <sheetFormatPr defaultRowHeight="18.75" x14ac:dyDescent="0.2"/>
  <cols>
    <col min="1" max="1" width="62.7109375" customWidth="1"/>
    <col min="2" max="2" width="33.28515625" customWidth="1"/>
    <col min="3" max="3" width="17.7109375" style="10" customWidth="1"/>
    <col min="4" max="4" width="15.7109375" style="37" customWidth="1"/>
    <col min="5" max="5" width="16.42578125" style="37" customWidth="1"/>
    <col min="6" max="6" width="16" style="10" customWidth="1"/>
    <col min="7" max="7" width="17.42578125" style="10" customWidth="1"/>
    <col min="8" max="8" width="17.28515625" style="10" customWidth="1"/>
    <col min="9" max="9" width="15.85546875" style="10" customWidth="1"/>
    <col min="10" max="10" width="16.7109375" style="10" customWidth="1"/>
    <col min="11" max="11" width="16.85546875" style="10" customWidth="1"/>
    <col min="12" max="13" width="9.140625" style="10"/>
  </cols>
  <sheetData>
    <row r="1" spans="1:12" x14ac:dyDescent="0.2">
      <c r="J1" s="61" t="s">
        <v>174</v>
      </c>
      <c r="K1" s="61"/>
    </row>
    <row r="2" spans="1:12" ht="15.75" customHeight="1" x14ac:dyDescent="0.2">
      <c r="I2" s="61" t="s">
        <v>175</v>
      </c>
      <c r="J2" s="61"/>
      <c r="K2" s="61"/>
      <c r="L2" s="61"/>
    </row>
    <row r="3" spans="1:12" s="10" customFormat="1" ht="35.25" customHeight="1" x14ac:dyDescent="0.2">
      <c r="A3" s="63" t="s">
        <v>176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s="10" customFormat="1" ht="29.25" customHeight="1" x14ac:dyDescent="0.2">
      <c r="A4" s="63" t="s">
        <v>177</v>
      </c>
      <c r="B4" s="63"/>
      <c r="C4" s="63"/>
      <c r="D4" s="63"/>
      <c r="E4" s="63"/>
      <c r="F4" s="63"/>
      <c r="G4" s="63"/>
      <c r="H4" s="63"/>
      <c r="I4" s="63"/>
    </row>
    <row r="5" spans="1:12" s="10" customFormat="1" ht="51.75" customHeight="1" x14ac:dyDescent="0.2">
      <c r="A5" s="64" t="s">
        <v>52</v>
      </c>
      <c r="B5" s="64" t="s">
        <v>53</v>
      </c>
      <c r="C5" s="26" t="s">
        <v>153</v>
      </c>
      <c r="D5" s="26" t="s">
        <v>167</v>
      </c>
      <c r="E5" s="49" t="s">
        <v>166</v>
      </c>
      <c r="F5" s="67" t="s">
        <v>113</v>
      </c>
      <c r="G5" s="68"/>
      <c r="H5" s="67" t="s">
        <v>155</v>
      </c>
      <c r="I5" s="68"/>
      <c r="J5" s="67" t="s">
        <v>168</v>
      </c>
      <c r="K5" s="68"/>
    </row>
    <row r="6" spans="1:12" s="10" customFormat="1" ht="9.75" customHeight="1" x14ac:dyDescent="0.2">
      <c r="A6" s="65"/>
      <c r="B6" s="65"/>
      <c r="C6" s="64"/>
      <c r="D6" s="64"/>
      <c r="E6" s="65"/>
      <c r="F6" s="69"/>
      <c r="G6" s="70"/>
      <c r="H6" s="69"/>
      <c r="I6" s="70"/>
      <c r="J6" s="69"/>
      <c r="K6" s="70"/>
    </row>
    <row r="7" spans="1:12" s="10" customFormat="1" ht="43.5" customHeight="1" x14ac:dyDescent="0.2">
      <c r="A7" s="65"/>
      <c r="B7" s="65"/>
      <c r="C7" s="65"/>
      <c r="D7" s="65"/>
      <c r="E7" s="65"/>
      <c r="F7" s="26" t="s">
        <v>87</v>
      </c>
      <c r="G7" s="26" t="s">
        <v>178</v>
      </c>
      <c r="H7" s="26" t="s">
        <v>87</v>
      </c>
      <c r="I7" s="26" t="s">
        <v>158</v>
      </c>
      <c r="J7" s="26" t="s">
        <v>87</v>
      </c>
      <c r="K7" s="26" t="s">
        <v>158</v>
      </c>
    </row>
    <row r="8" spans="1:12" s="10" customFormat="1" ht="27.75" customHeight="1" x14ac:dyDescent="0.2">
      <c r="A8" s="66"/>
      <c r="B8" s="66"/>
      <c r="C8" s="66"/>
      <c r="D8" s="66"/>
      <c r="E8" s="66"/>
      <c r="F8" s="26" t="s">
        <v>88</v>
      </c>
      <c r="G8" s="26" t="s">
        <v>89</v>
      </c>
      <c r="H8" s="26" t="s">
        <v>88</v>
      </c>
      <c r="I8" s="26" t="s">
        <v>89</v>
      </c>
      <c r="J8" s="26" t="s">
        <v>88</v>
      </c>
      <c r="K8" s="26" t="s">
        <v>89</v>
      </c>
    </row>
    <row r="9" spans="1:12" x14ac:dyDescent="0.2">
      <c r="A9" s="1" t="s">
        <v>54</v>
      </c>
      <c r="B9" s="2"/>
      <c r="C9" s="3"/>
      <c r="D9" s="36"/>
      <c r="E9" s="51"/>
      <c r="G9" s="3"/>
      <c r="H9" s="3"/>
      <c r="I9" s="3"/>
      <c r="J9" s="3"/>
      <c r="K9" s="3"/>
    </row>
    <row r="10" spans="1:12" x14ac:dyDescent="0.2">
      <c r="A10" s="1" t="s">
        <v>55</v>
      </c>
      <c r="B10" s="2"/>
      <c r="C10" s="3"/>
      <c r="D10" s="36"/>
      <c r="E10" s="36"/>
      <c r="F10" s="3"/>
      <c r="G10" s="3"/>
      <c r="H10" s="3"/>
      <c r="I10" s="3"/>
      <c r="J10" s="3"/>
      <c r="K10" s="3"/>
    </row>
    <row r="11" spans="1:12" x14ac:dyDescent="0.2">
      <c r="A11" s="4" t="s">
        <v>56</v>
      </c>
      <c r="B11" s="12" t="s">
        <v>57</v>
      </c>
      <c r="C11" s="3">
        <v>21.4</v>
      </c>
      <c r="D11" s="36">
        <v>22.1</v>
      </c>
      <c r="E11" s="36">
        <v>22.4</v>
      </c>
      <c r="F11" s="34">
        <v>22.7</v>
      </c>
      <c r="G11" s="34">
        <v>22.8</v>
      </c>
      <c r="H11" s="34">
        <v>23.1</v>
      </c>
      <c r="I11" s="34">
        <v>23.2</v>
      </c>
      <c r="J11" s="34">
        <v>23.5</v>
      </c>
      <c r="K11" s="34">
        <v>23.6</v>
      </c>
    </row>
    <row r="12" spans="1:12" x14ac:dyDescent="0.2">
      <c r="A12" s="4" t="s">
        <v>59</v>
      </c>
      <c r="B12" s="12" t="s">
        <v>57</v>
      </c>
      <c r="C12" s="3">
        <v>21.4</v>
      </c>
      <c r="D12" s="36">
        <v>22.1</v>
      </c>
      <c r="E12" s="36">
        <v>22.4</v>
      </c>
      <c r="F12" s="34">
        <v>22.7</v>
      </c>
      <c r="G12" s="34">
        <v>22.8</v>
      </c>
      <c r="H12" s="34">
        <v>23.1</v>
      </c>
      <c r="I12" s="34">
        <v>23.2</v>
      </c>
      <c r="J12" s="34">
        <v>23.5</v>
      </c>
      <c r="K12" s="34">
        <v>23.6</v>
      </c>
    </row>
    <row r="13" spans="1:12" ht="37.5" x14ac:dyDescent="0.2">
      <c r="A13" s="4" t="s">
        <v>60</v>
      </c>
      <c r="B13" s="12" t="s">
        <v>61</v>
      </c>
      <c r="C13" s="48">
        <v>67</v>
      </c>
      <c r="D13" s="36">
        <v>67</v>
      </c>
      <c r="E13" s="36">
        <v>67</v>
      </c>
      <c r="F13" s="48">
        <v>67</v>
      </c>
      <c r="G13" s="48">
        <v>67</v>
      </c>
      <c r="H13" s="48">
        <v>67</v>
      </c>
      <c r="I13" s="48">
        <v>67</v>
      </c>
      <c r="J13" s="48">
        <v>68</v>
      </c>
      <c r="K13" s="48">
        <v>68</v>
      </c>
    </row>
    <row r="14" spans="1:12" ht="37.5" x14ac:dyDescent="0.2">
      <c r="A14" s="4" t="s">
        <v>62</v>
      </c>
      <c r="B14" s="12" t="s">
        <v>63</v>
      </c>
      <c r="C14" s="3">
        <v>15.8</v>
      </c>
      <c r="D14" s="22">
        <v>12.1</v>
      </c>
      <c r="E14" s="22">
        <v>12</v>
      </c>
      <c r="F14" s="3">
        <v>12.9</v>
      </c>
      <c r="G14" s="3">
        <v>13</v>
      </c>
      <c r="H14" s="3">
        <v>13</v>
      </c>
      <c r="I14" s="3">
        <v>13.3</v>
      </c>
      <c r="J14" s="3">
        <v>14</v>
      </c>
      <c r="K14" s="3">
        <v>14.07</v>
      </c>
    </row>
    <row r="15" spans="1:12" ht="37.5" x14ac:dyDescent="0.2">
      <c r="A15" s="4" t="s">
        <v>64</v>
      </c>
      <c r="B15" s="12" t="s">
        <v>65</v>
      </c>
      <c r="C15" s="3">
        <v>11</v>
      </c>
      <c r="D15" s="3">
        <v>12</v>
      </c>
      <c r="E15" s="3">
        <v>10.3</v>
      </c>
      <c r="F15" s="3">
        <v>11</v>
      </c>
      <c r="G15" s="3">
        <v>10.9</v>
      </c>
      <c r="H15" s="3">
        <v>10.7</v>
      </c>
      <c r="I15" s="3">
        <v>10.6</v>
      </c>
      <c r="J15" s="3">
        <v>10.199999999999999</v>
      </c>
      <c r="K15" s="3">
        <v>10.4</v>
      </c>
    </row>
    <row r="16" spans="1:12" x14ac:dyDescent="0.2">
      <c r="A16" s="4" t="s">
        <v>66</v>
      </c>
      <c r="B16" s="12" t="s">
        <v>67</v>
      </c>
      <c r="C16" s="19">
        <f t="shared" ref="C16:K16" si="0">C14-C15</f>
        <v>4.8000000000000007</v>
      </c>
      <c r="D16" s="19">
        <f t="shared" si="0"/>
        <v>9.9999999999999645E-2</v>
      </c>
      <c r="E16" s="19">
        <f>E14-E15</f>
        <v>1.6999999999999993</v>
      </c>
      <c r="F16" s="19">
        <f t="shared" si="0"/>
        <v>1.9000000000000004</v>
      </c>
      <c r="G16" s="19">
        <f t="shared" si="0"/>
        <v>2.0999999999999996</v>
      </c>
      <c r="H16" s="19">
        <f t="shared" si="0"/>
        <v>2.3000000000000007</v>
      </c>
      <c r="I16" s="2">
        <f t="shared" si="0"/>
        <v>2.7000000000000011</v>
      </c>
      <c r="J16" s="2">
        <f t="shared" si="0"/>
        <v>3.8000000000000007</v>
      </c>
      <c r="K16" s="2">
        <f t="shared" si="0"/>
        <v>3.67</v>
      </c>
    </row>
    <row r="17" spans="1:11" x14ac:dyDescent="0.2">
      <c r="A17" s="4" t="s">
        <v>49</v>
      </c>
      <c r="B17" s="12" t="s">
        <v>48</v>
      </c>
      <c r="C17" s="3">
        <v>1.7090000000000001</v>
      </c>
      <c r="D17" s="36">
        <v>1.91</v>
      </c>
      <c r="E17" s="36">
        <v>1.81</v>
      </c>
      <c r="F17" s="3">
        <v>1.95</v>
      </c>
      <c r="G17" s="3">
        <v>1.97</v>
      </c>
      <c r="H17" s="3">
        <v>2</v>
      </c>
      <c r="I17" s="3">
        <v>2.21</v>
      </c>
      <c r="J17" s="3">
        <v>2.2999999999999998</v>
      </c>
      <c r="K17" s="3">
        <v>2.35</v>
      </c>
    </row>
    <row r="18" spans="1:11" x14ac:dyDescent="0.2">
      <c r="A18" s="4" t="s">
        <v>47</v>
      </c>
      <c r="B18" s="12" t="s">
        <v>48</v>
      </c>
      <c r="C18" s="3">
        <v>1.1299999999999999</v>
      </c>
      <c r="D18" s="36">
        <v>1.18</v>
      </c>
      <c r="E18" s="36">
        <v>1.1499999999999999</v>
      </c>
      <c r="F18" s="3">
        <v>1.18</v>
      </c>
      <c r="G18" s="3">
        <v>1.1100000000000001</v>
      </c>
      <c r="H18" s="3">
        <v>1.1100000000000001</v>
      </c>
      <c r="I18" s="3">
        <v>1.1000000000000001</v>
      </c>
      <c r="J18" s="3">
        <v>1.1100000000000001</v>
      </c>
      <c r="K18" s="3">
        <v>0.9</v>
      </c>
    </row>
    <row r="19" spans="1:11" ht="37.5" x14ac:dyDescent="0.2">
      <c r="A19" s="4" t="s">
        <v>68</v>
      </c>
      <c r="B19" s="12" t="s">
        <v>69</v>
      </c>
      <c r="C19" s="15">
        <f>(C17-C18)/C11*10</f>
        <v>0.27056074766355148</v>
      </c>
      <c r="D19" s="15">
        <f>(D17-D18)/D11*10</f>
        <v>0.3303167420814479</v>
      </c>
      <c r="E19" s="15">
        <f>(E17-E18)/E11*10</f>
        <v>0.29464285714285726</v>
      </c>
      <c r="F19" s="15">
        <f t="shared" ref="F19:K19" si="1">(F17-F18)/F11*10</f>
        <v>0.33920704845814975</v>
      </c>
      <c r="G19" s="15">
        <f t="shared" si="1"/>
        <v>0.3771929824561403</v>
      </c>
      <c r="H19" s="15">
        <f t="shared" si="1"/>
        <v>0.38528138528138522</v>
      </c>
      <c r="I19" s="15">
        <f t="shared" si="1"/>
        <v>0.47844827586206895</v>
      </c>
      <c r="J19" s="15">
        <f t="shared" si="1"/>
        <v>0.5063829787234041</v>
      </c>
      <c r="K19" s="15">
        <f t="shared" si="1"/>
        <v>0.61440677966101698</v>
      </c>
    </row>
    <row r="20" spans="1:11" x14ac:dyDescent="0.2">
      <c r="A20" s="1" t="s">
        <v>98</v>
      </c>
      <c r="B20" s="12"/>
      <c r="C20" s="20"/>
      <c r="D20" s="36"/>
      <c r="E20" s="36"/>
      <c r="F20" s="20"/>
      <c r="G20" s="20"/>
      <c r="H20" s="20"/>
      <c r="I20" s="20"/>
      <c r="J20" s="20"/>
      <c r="K20" s="20"/>
    </row>
    <row r="21" spans="1:11" s="10" customFormat="1" ht="37.5" x14ac:dyDescent="0.2">
      <c r="A21" s="5" t="s">
        <v>71</v>
      </c>
      <c r="B21" s="12" t="s">
        <v>70</v>
      </c>
      <c r="C21" s="3">
        <v>1143</v>
      </c>
      <c r="D21" s="22">
        <v>1189</v>
      </c>
      <c r="E21" s="22">
        <v>1194</v>
      </c>
      <c r="F21" s="3">
        <v>1230</v>
      </c>
      <c r="G21" s="3">
        <v>1238</v>
      </c>
      <c r="H21" s="3">
        <v>1269</v>
      </c>
      <c r="I21" s="3">
        <v>1282</v>
      </c>
      <c r="J21" s="3">
        <v>1320</v>
      </c>
      <c r="K21" s="3">
        <v>1321</v>
      </c>
    </row>
    <row r="22" spans="1:11" ht="37.5" x14ac:dyDescent="0.2">
      <c r="A22" s="4" t="s">
        <v>114</v>
      </c>
      <c r="B22" s="12" t="s">
        <v>21</v>
      </c>
      <c r="C22" s="3">
        <v>117.71</v>
      </c>
      <c r="D22" s="3">
        <f>D21/C21*100</f>
        <v>104.02449693788276</v>
      </c>
      <c r="E22" s="3">
        <f>E21/D21*100</f>
        <v>100.42052144659377</v>
      </c>
      <c r="F22" s="3">
        <f>F21/D21*100</f>
        <v>103.44827586206897</v>
      </c>
      <c r="G22" s="3">
        <f>G21/D21*100</f>
        <v>104.121110176619</v>
      </c>
      <c r="H22" s="3">
        <f>H21/F21*100</f>
        <v>103.17073170731707</v>
      </c>
      <c r="I22" s="3">
        <f>I21/G21*100</f>
        <v>103.55411954765752</v>
      </c>
      <c r="J22" s="3">
        <f>J21/H21*100</f>
        <v>104.01891252955082</v>
      </c>
      <c r="K22" s="3">
        <f>K21/I21*100</f>
        <v>103.0421216848674</v>
      </c>
    </row>
    <row r="23" spans="1:11" s="10" customFormat="1" ht="37.5" x14ac:dyDescent="0.2">
      <c r="A23" s="4" t="s">
        <v>72</v>
      </c>
      <c r="B23" s="12" t="s">
        <v>58</v>
      </c>
      <c r="C23" s="3">
        <v>100.6</v>
      </c>
      <c r="D23" s="36">
        <v>103.8</v>
      </c>
      <c r="E23" s="22">
        <v>101</v>
      </c>
      <c r="F23" s="3">
        <v>104.3</v>
      </c>
      <c r="G23" s="3">
        <v>103</v>
      </c>
      <c r="H23" s="3">
        <v>104.2</v>
      </c>
      <c r="I23" s="3">
        <v>104.4</v>
      </c>
      <c r="J23" s="3">
        <v>104</v>
      </c>
      <c r="K23" s="3">
        <v>104</v>
      </c>
    </row>
    <row r="24" spans="1:11" s="10" customFormat="1" x14ac:dyDescent="0.2">
      <c r="A24" s="1" t="s">
        <v>169</v>
      </c>
      <c r="B24" s="12"/>
      <c r="C24" s="19">
        <f t="shared" ref="C24:I24" si="2">C28+C33+C43</f>
        <v>1029.93</v>
      </c>
      <c r="D24" s="19">
        <f>D28+D33+D43</f>
        <v>1032.45</v>
      </c>
      <c r="E24" s="19">
        <f>E28+E33+E43</f>
        <v>1039.8</v>
      </c>
      <c r="F24" s="19">
        <f t="shared" si="2"/>
        <v>1055.1999999999998</v>
      </c>
      <c r="G24" s="19">
        <f t="shared" si="2"/>
        <v>1056.8999999999999</v>
      </c>
      <c r="H24" s="19">
        <f t="shared" si="2"/>
        <v>1062.9000000000001</v>
      </c>
      <c r="I24" s="19">
        <f t="shared" si="2"/>
        <v>1064.9000000000001</v>
      </c>
      <c r="J24" s="19">
        <f>J28+J33+J43</f>
        <v>1069.9000000000001</v>
      </c>
      <c r="K24" s="19">
        <f>K28+K33+K43</f>
        <v>1072.5</v>
      </c>
    </row>
    <row r="25" spans="1:11" s="10" customFormat="1" ht="27.75" customHeight="1" x14ac:dyDescent="0.2">
      <c r="A25" s="4" t="s">
        <v>156</v>
      </c>
      <c r="B25" s="12" t="s">
        <v>157</v>
      </c>
      <c r="C25" s="3">
        <v>115.1</v>
      </c>
      <c r="D25" s="36">
        <v>97.9</v>
      </c>
      <c r="E25" s="36">
        <v>98.3</v>
      </c>
      <c r="F25" s="3">
        <v>105.5</v>
      </c>
      <c r="G25" s="3">
        <v>104.5</v>
      </c>
      <c r="H25" s="3">
        <v>104.2</v>
      </c>
      <c r="I25" s="3">
        <v>105.1</v>
      </c>
      <c r="J25" s="3">
        <v>104.5</v>
      </c>
      <c r="K25" s="3">
        <v>105.4</v>
      </c>
    </row>
    <row r="26" spans="1:11" s="10" customFormat="1" ht="39.75" customHeight="1" x14ac:dyDescent="0.2">
      <c r="A26" s="4" t="s">
        <v>159</v>
      </c>
      <c r="B26" s="12" t="s">
        <v>21</v>
      </c>
      <c r="C26" s="21">
        <v>113.2</v>
      </c>
      <c r="D26" s="21">
        <f>D24/C24*100</f>
        <v>100.24467682269669</v>
      </c>
      <c r="E26" s="21">
        <f>E24/D24*100</f>
        <v>100.71189888130175</v>
      </c>
      <c r="F26" s="21">
        <f>F24/D24*100</f>
        <v>102.20349653736255</v>
      </c>
      <c r="G26" s="21">
        <f>G24/D24*100</f>
        <v>102.36815342147318</v>
      </c>
      <c r="H26" s="21">
        <f>H24/F24*100</f>
        <v>100.72971948445795</v>
      </c>
      <c r="I26" s="21">
        <f>I24/G24*100</f>
        <v>100.75693064622956</v>
      </c>
      <c r="J26" s="21">
        <f>J24/H24*100</f>
        <v>100.6585755950701</v>
      </c>
      <c r="K26" s="21">
        <f>K24/I24*100</f>
        <v>100.7136820358719</v>
      </c>
    </row>
    <row r="27" spans="1:11" x14ac:dyDescent="0.2">
      <c r="A27" s="11" t="s">
        <v>73</v>
      </c>
      <c r="B27" s="12"/>
      <c r="C27" s="25"/>
      <c r="D27" s="36"/>
      <c r="E27" s="36"/>
      <c r="F27" s="25"/>
      <c r="G27" s="25"/>
      <c r="H27" s="25"/>
      <c r="I27" s="25"/>
      <c r="J27" s="25"/>
      <c r="K27" s="25"/>
    </row>
    <row r="28" spans="1:11" ht="69.75" customHeight="1" x14ac:dyDescent="0.2">
      <c r="A28" s="14" t="s">
        <v>80</v>
      </c>
      <c r="B28" s="12" t="s">
        <v>70</v>
      </c>
      <c r="C28" s="3">
        <v>69.23</v>
      </c>
      <c r="D28" s="36">
        <v>36.33</v>
      </c>
      <c r="E28" s="22">
        <v>36</v>
      </c>
      <c r="F28" s="3">
        <v>37.5</v>
      </c>
      <c r="G28" s="3">
        <v>37.9</v>
      </c>
      <c r="H28" s="3">
        <v>39</v>
      </c>
      <c r="I28" s="3">
        <v>39.1</v>
      </c>
      <c r="J28" s="3">
        <v>40.5</v>
      </c>
      <c r="K28" s="3">
        <v>40.9</v>
      </c>
    </row>
    <row r="29" spans="1:11" ht="40.5" customHeight="1" x14ac:dyDescent="0.2">
      <c r="A29" s="14" t="s">
        <v>81</v>
      </c>
      <c r="B29" s="12" t="s">
        <v>50</v>
      </c>
      <c r="C29" s="3">
        <v>41.46</v>
      </c>
      <c r="D29" s="3">
        <f>D28/C28*100</f>
        <v>52.47724974721941</v>
      </c>
      <c r="E29" s="3">
        <f>E28/D28*100</f>
        <v>99.091659785301417</v>
      </c>
      <c r="F29" s="3">
        <f>F28/D28*100</f>
        <v>103.22047894302231</v>
      </c>
      <c r="G29" s="3">
        <f>G28/D28*100</f>
        <v>104.3214973850812</v>
      </c>
      <c r="H29" s="3">
        <f>H28/F28*100</f>
        <v>104</v>
      </c>
      <c r="I29" s="3">
        <f>I28/G28*100</f>
        <v>103.16622691292876</v>
      </c>
      <c r="J29" s="3">
        <f>J28/H28*100</f>
        <v>103.84615384615385</v>
      </c>
      <c r="K29" s="3">
        <f>K28/I28*100</f>
        <v>104.60358056265984</v>
      </c>
    </row>
    <row r="30" spans="1:11" ht="40.5" customHeight="1" x14ac:dyDescent="0.2">
      <c r="A30" s="14" t="s">
        <v>82</v>
      </c>
      <c r="B30" s="12" t="s">
        <v>58</v>
      </c>
      <c r="C30" s="3">
        <v>100.5</v>
      </c>
      <c r="D30" s="36">
        <v>99.8</v>
      </c>
      <c r="E30" s="22">
        <v>91</v>
      </c>
      <c r="F30" s="3">
        <v>109.1</v>
      </c>
      <c r="G30" s="3">
        <v>103.3</v>
      </c>
      <c r="H30" s="3">
        <v>104.2</v>
      </c>
      <c r="I30" s="3">
        <v>104.2</v>
      </c>
      <c r="J30" s="3">
        <v>104.2</v>
      </c>
      <c r="K30" s="3">
        <v>104.7</v>
      </c>
    </row>
    <row r="31" spans="1:11" ht="37.5" x14ac:dyDescent="0.2">
      <c r="A31" s="14" t="s">
        <v>83</v>
      </c>
      <c r="B31" s="12" t="s">
        <v>21</v>
      </c>
      <c r="C31" s="3">
        <v>41.25</v>
      </c>
      <c r="D31" s="3">
        <f>D29/D30*100</f>
        <v>52.582414576372159</v>
      </c>
      <c r="E31" s="3">
        <f>E29/E30*100</f>
        <v>108.89193383000155</v>
      </c>
      <c r="F31" s="3">
        <f t="shared" ref="F31:J31" si="3">F29/F30*100</f>
        <v>94.610888123760148</v>
      </c>
      <c r="G31" s="3">
        <f t="shared" si="3"/>
        <v>100.98886484518994</v>
      </c>
      <c r="H31" s="3">
        <f t="shared" si="3"/>
        <v>99.808061420345481</v>
      </c>
      <c r="I31" s="3">
        <f t="shared" si="3"/>
        <v>99.007895309912442</v>
      </c>
      <c r="J31" s="3">
        <f t="shared" si="3"/>
        <v>99.660416359072784</v>
      </c>
      <c r="K31" s="3">
        <v>100</v>
      </c>
    </row>
    <row r="32" spans="1:11" x14ac:dyDescent="0.2">
      <c r="A32" s="11" t="s">
        <v>74</v>
      </c>
      <c r="B32" s="2"/>
      <c r="C32" s="3"/>
      <c r="D32" s="36"/>
      <c r="E32" s="36"/>
      <c r="F32" s="3"/>
      <c r="G32" s="3"/>
      <c r="H32" s="3"/>
      <c r="I32" s="3"/>
      <c r="J32" s="3"/>
      <c r="K32" s="3"/>
    </row>
    <row r="33" spans="1:11" ht="75" x14ac:dyDescent="0.2">
      <c r="A33" s="14" t="s">
        <v>84</v>
      </c>
      <c r="B33" s="2" t="s">
        <v>70</v>
      </c>
      <c r="C33" s="19">
        <f>C36+C39</f>
        <v>899.2</v>
      </c>
      <c r="D33" s="19">
        <f>D36+D39</f>
        <v>933.82</v>
      </c>
      <c r="E33" s="19">
        <f>E36+E39</f>
        <v>940.2</v>
      </c>
      <c r="F33" s="2">
        <f t="shared" ref="F33:I33" si="4">F36+F39</f>
        <v>951.59999999999991</v>
      </c>
      <c r="G33" s="2">
        <f t="shared" si="4"/>
        <v>952.9</v>
      </c>
      <c r="H33" s="2">
        <f t="shared" si="4"/>
        <v>955.4</v>
      </c>
      <c r="I33" s="2">
        <f t="shared" si="4"/>
        <v>957.1</v>
      </c>
      <c r="J33" s="19">
        <f>J36+J39</f>
        <v>958.6</v>
      </c>
      <c r="K33" s="19">
        <f>K36+K39</f>
        <v>960.6</v>
      </c>
    </row>
    <row r="34" spans="1:11" ht="37.5" x14ac:dyDescent="0.2">
      <c r="A34" s="14" t="s">
        <v>85</v>
      </c>
      <c r="B34" s="2" t="s">
        <v>50</v>
      </c>
      <c r="C34" s="3">
        <v>131.52000000000001</v>
      </c>
      <c r="D34" s="22">
        <f>D33/C33*100</f>
        <v>103.85008896797152</v>
      </c>
      <c r="E34" s="22">
        <f>E33/D33*100</f>
        <v>100.68321518065579</v>
      </c>
      <c r="F34" s="3">
        <f>F33/D33*100</f>
        <v>101.90400719624766</v>
      </c>
      <c r="G34" s="3">
        <f>G33/D33*100</f>
        <v>102.0432203208327</v>
      </c>
      <c r="H34" s="3">
        <f>H33/F33*100</f>
        <v>100.39932744850779</v>
      </c>
      <c r="I34" s="3">
        <f>I33/G33*100</f>
        <v>100.44075978591668</v>
      </c>
      <c r="J34" s="3">
        <f>J33/H33*100</f>
        <v>100.33493824576094</v>
      </c>
      <c r="K34" s="3">
        <f>K33/I33*100</f>
        <v>100.3656880158813</v>
      </c>
    </row>
    <row r="35" spans="1:11" ht="37.5" x14ac:dyDescent="0.2">
      <c r="A35" s="14" t="s">
        <v>86</v>
      </c>
      <c r="B35" s="2" t="s">
        <v>58</v>
      </c>
      <c r="C35" s="3">
        <v>112.3</v>
      </c>
      <c r="D35" s="36">
        <v>96.8</v>
      </c>
      <c r="E35" s="36">
        <v>100.1</v>
      </c>
      <c r="F35" s="3">
        <v>104.4</v>
      </c>
      <c r="G35" s="3">
        <v>105</v>
      </c>
      <c r="H35" s="3">
        <v>104.2</v>
      </c>
      <c r="I35" s="3">
        <v>105.6</v>
      </c>
      <c r="J35" s="3">
        <v>104.6</v>
      </c>
      <c r="K35" s="3">
        <v>105.6</v>
      </c>
    </row>
    <row r="36" spans="1:11" ht="75" x14ac:dyDescent="0.2">
      <c r="A36" s="14" t="s">
        <v>115</v>
      </c>
      <c r="B36" s="2" t="s">
        <v>70</v>
      </c>
      <c r="C36" s="3">
        <v>835</v>
      </c>
      <c r="D36" s="22">
        <v>900.5</v>
      </c>
      <c r="E36" s="22">
        <v>910</v>
      </c>
      <c r="F36" s="3">
        <v>920.3</v>
      </c>
      <c r="G36" s="3">
        <v>921</v>
      </c>
      <c r="H36" s="3">
        <v>923</v>
      </c>
      <c r="I36" s="3">
        <v>924</v>
      </c>
      <c r="J36" s="3">
        <v>925</v>
      </c>
      <c r="K36" s="3">
        <v>926.1</v>
      </c>
    </row>
    <row r="37" spans="1:11" ht="37.5" x14ac:dyDescent="0.2">
      <c r="A37" s="14" t="s">
        <v>99</v>
      </c>
      <c r="B37" s="2" t="s">
        <v>50</v>
      </c>
      <c r="C37" s="3">
        <v>134.68</v>
      </c>
      <c r="D37" s="3">
        <f>D36/C36*100</f>
        <v>107.8443113772455</v>
      </c>
      <c r="E37" s="3">
        <f>E36/D36*100</f>
        <v>101.05496946141032</v>
      </c>
      <c r="F37" s="3">
        <f>F36/D36*100</f>
        <v>102.19877845641309</v>
      </c>
      <c r="G37" s="3">
        <f>G36/D36*100</f>
        <v>102.2765130483065</v>
      </c>
      <c r="H37" s="3">
        <f>H36/F36*100</f>
        <v>100.29338259263285</v>
      </c>
      <c r="I37" s="3">
        <f>I36/G36*100</f>
        <v>100.3257328990228</v>
      </c>
      <c r="J37" s="3">
        <f>J36/H36*100</f>
        <v>100.21668472372698</v>
      </c>
      <c r="K37" s="3">
        <f>K36/I36*100</f>
        <v>100.22727272727272</v>
      </c>
    </row>
    <row r="38" spans="1:11" ht="37.5" x14ac:dyDescent="0.2">
      <c r="A38" s="14" t="s">
        <v>100</v>
      </c>
      <c r="B38" s="2" t="s">
        <v>58</v>
      </c>
      <c r="C38" s="3">
        <v>99.3</v>
      </c>
      <c r="D38" s="36">
        <v>101.6</v>
      </c>
      <c r="E38" s="36">
        <v>102.4</v>
      </c>
      <c r="F38" s="3">
        <v>103.6</v>
      </c>
      <c r="G38" s="3">
        <v>109.1</v>
      </c>
      <c r="H38" s="3">
        <v>103.7</v>
      </c>
      <c r="I38" s="3">
        <v>109</v>
      </c>
      <c r="J38" s="3">
        <v>104.2</v>
      </c>
      <c r="K38" s="3">
        <v>109.2</v>
      </c>
    </row>
    <row r="39" spans="1:11" ht="75" x14ac:dyDescent="0.2">
      <c r="A39" s="14" t="s">
        <v>126</v>
      </c>
      <c r="B39" s="2" t="s">
        <v>70</v>
      </c>
      <c r="C39" s="3">
        <v>64.2</v>
      </c>
      <c r="D39" s="36">
        <v>33.32</v>
      </c>
      <c r="E39" s="36">
        <v>30.2</v>
      </c>
      <c r="F39" s="3">
        <v>31.3</v>
      </c>
      <c r="G39" s="3">
        <v>31.9</v>
      </c>
      <c r="H39" s="3">
        <v>32.4</v>
      </c>
      <c r="I39" s="3">
        <v>33.1</v>
      </c>
      <c r="J39" s="3">
        <v>33.6</v>
      </c>
      <c r="K39" s="3">
        <v>34.5</v>
      </c>
    </row>
    <row r="40" spans="1:11" ht="37.5" x14ac:dyDescent="0.2">
      <c r="A40" s="14" t="s">
        <v>128</v>
      </c>
      <c r="B40" s="2" t="s">
        <v>50</v>
      </c>
      <c r="C40" s="3">
        <v>100.78</v>
      </c>
      <c r="D40" s="3">
        <f>D39/C39*100</f>
        <v>51.900311526479747</v>
      </c>
      <c r="E40" s="3">
        <f>E39/D39*100</f>
        <v>90.636254501800721</v>
      </c>
      <c r="F40" s="3">
        <f>F39/E39*100</f>
        <v>103.64238410596028</v>
      </c>
      <c r="G40" s="3">
        <f>G39/E39*100</f>
        <v>105.62913907284768</v>
      </c>
      <c r="H40" s="3">
        <f>H39/F39*100</f>
        <v>103.5143769968051</v>
      </c>
      <c r="I40" s="3">
        <f>I39/G39*100</f>
        <v>103.76175548589343</v>
      </c>
      <c r="J40" s="3">
        <f>J39/H39*100</f>
        <v>103.70370370370372</v>
      </c>
      <c r="K40" s="3">
        <f>K39/I39*100</f>
        <v>104.22960725075528</v>
      </c>
    </row>
    <row r="41" spans="1:11" ht="37.5" x14ac:dyDescent="0.2">
      <c r="A41" s="14" t="s">
        <v>127</v>
      </c>
      <c r="B41" s="2" t="s">
        <v>58</v>
      </c>
      <c r="C41" s="3">
        <v>106.3</v>
      </c>
      <c r="D41" s="36">
        <v>91.4</v>
      </c>
      <c r="E41" s="36">
        <v>102.4</v>
      </c>
      <c r="F41" s="3">
        <v>103.3</v>
      </c>
      <c r="G41" s="3">
        <v>105.9</v>
      </c>
      <c r="H41" s="3">
        <v>103.9</v>
      </c>
      <c r="I41" s="3">
        <v>104.1</v>
      </c>
      <c r="J41" s="3">
        <v>104</v>
      </c>
      <c r="K41" s="3">
        <v>104.1</v>
      </c>
    </row>
    <row r="42" spans="1:11" ht="56.25" x14ac:dyDescent="0.2">
      <c r="A42" s="11" t="s">
        <v>101</v>
      </c>
      <c r="B42" s="2"/>
      <c r="C42" s="3"/>
      <c r="D42" s="36"/>
      <c r="E42" s="36"/>
      <c r="F42" s="3"/>
      <c r="G42" s="3"/>
      <c r="H42" s="3"/>
      <c r="I42" s="3"/>
      <c r="J42" s="3"/>
      <c r="K42" s="3"/>
    </row>
    <row r="43" spans="1:11" ht="93.75" x14ac:dyDescent="0.2">
      <c r="A43" s="14" t="s">
        <v>90</v>
      </c>
      <c r="B43" s="2" t="s">
        <v>70</v>
      </c>
      <c r="C43" s="3">
        <v>61.5</v>
      </c>
      <c r="D43" s="36">
        <v>62.3</v>
      </c>
      <c r="E43" s="36">
        <v>63.6</v>
      </c>
      <c r="F43" s="3">
        <v>66.099999999999994</v>
      </c>
      <c r="G43" s="3">
        <v>66.099999999999994</v>
      </c>
      <c r="H43" s="3">
        <v>68.5</v>
      </c>
      <c r="I43" s="3">
        <v>68.7</v>
      </c>
      <c r="J43" s="3">
        <v>70.8</v>
      </c>
      <c r="K43" s="3">
        <v>71</v>
      </c>
    </row>
    <row r="44" spans="1:11" ht="56.25" x14ac:dyDescent="0.2">
      <c r="A44" s="14" t="s">
        <v>91</v>
      </c>
      <c r="B44" s="2" t="s">
        <v>50</v>
      </c>
      <c r="C44" s="3">
        <v>104.06</v>
      </c>
      <c r="D44" s="3">
        <v>101</v>
      </c>
      <c r="E44" s="3">
        <f>E43/D43*100</f>
        <v>102.08667736757626</v>
      </c>
      <c r="F44" s="3">
        <f>F43/D43*100</f>
        <v>106.09951845906902</v>
      </c>
      <c r="G44" s="3">
        <f>G43/D43*100</f>
        <v>106.09951845906902</v>
      </c>
      <c r="H44" s="3">
        <f>H43/F43*100</f>
        <v>103.63086232980334</v>
      </c>
      <c r="I44" s="3">
        <f>I43/G43*100</f>
        <v>103.93343419062029</v>
      </c>
      <c r="J44" s="3">
        <f>J43/H43*100</f>
        <v>103.35766423357664</v>
      </c>
      <c r="K44" s="3">
        <f>K43/I43*100</f>
        <v>103.34788937409026</v>
      </c>
    </row>
    <row r="45" spans="1:11" ht="56.25" x14ac:dyDescent="0.2">
      <c r="A45" s="14" t="s">
        <v>92</v>
      </c>
      <c r="B45" s="2" t="s">
        <v>58</v>
      </c>
      <c r="C45" s="3">
        <v>103.9</v>
      </c>
      <c r="D45" s="22">
        <v>101</v>
      </c>
      <c r="E45" s="22">
        <v>105</v>
      </c>
      <c r="F45" s="3">
        <v>104</v>
      </c>
      <c r="G45" s="3">
        <v>104</v>
      </c>
      <c r="H45" s="3">
        <v>104</v>
      </c>
      <c r="I45" s="3">
        <v>104</v>
      </c>
      <c r="J45" s="3">
        <v>104</v>
      </c>
      <c r="K45" s="3">
        <v>104</v>
      </c>
    </row>
    <row r="46" spans="1:11" x14ac:dyDescent="0.2">
      <c r="A46" s="1" t="s">
        <v>102</v>
      </c>
      <c r="B46" s="2"/>
      <c r="C46" s="50">
        <v>117.7</v>
      </c>
      <c r="D46" s="52">
        <f>D47/C47*100</f>
        <v>104.02449693788276</v>
      </c>
      <c r="E46" s="52">
        <f>E47/D47*100</f>
        <v>100.42052144659377</v>
      </c>
      <c r="F46" s="50">
        <f>F47/D47*100</f>
        <v>103.44827586206897</v>
      </c>
      <c r="G46" s="50">
        <f>G47/D47*100</f>
        <v>104.121110176619</v>
      </c>
      <c r="H46" s="50">
        <f>H47/F47*100</f>
        <v>103.17073170731707</v>
      </c>
      <c r="I46" s="50">
        <f>I47/G47*100</f>
        <v>103.55411954765752</v>
      </c>
      <c r="J46" s="50">
        <f>J47/H47*100</f>
        <v>104.01891252955082</v>
      </c>
      <c r="K46" s="50">
        <f>K47/I47*100</f>
        <v>103.0421216848674</v>
      </c>
    </row>
    <row r="47" spans="1:11" x14ac:dyDescent="0.2">
      <c r="A47" s="5" t="s">
        <v>8</v>
      </c>
      <c r="B47" s="6" t="s">
        <v>9</v>
      </c>
      <c r="C47" s="3">
        <v>1143</v>
      </c>
      <c r="D47" s="22">
        <v>1189</v>
      </c>
      <c r="E47" s="22">
        <v>1194</v>
      </c>
      <c r="F47" s="3">
        <v>1230</v>
      </c>
      <c r="G47" s="3">
        <v>1238</v>
      </c>
      <c r="H47" s="3">
        <v>1269</v>
      </c>
      <c r="I47" s="3">
        <v>1282</v>
      </c>
      <c r="J47" s="3">
        <v>1320</v>
      </c>
      <c r="K47" s="3">
        <v>1321</v>
      </c>
    </row>
    <row r="48" spans="1:11" s="10" customFormat="1" ht="37.5" x14ac:dyDescent="0.2">
      <c r="A48" s="4" t="s">
        <v>10</v>
      </c>
      <c r="B48" s="2" t="s">
        <v>21</v>
      </c>
      <c r="C48" s="22">
        <f>C46/C49*100</f>
        <v>116.99801192842942</v>
      </c>
      <c r="D48" s="22">
        <f>D46/D49*100</f>
        <v>97.951503707987527</v>
      </c>
      <c r="E48" s="22">
        <f>E46/E49*100</f>
        <v>96.744240314637537</v>
      </c>
      <c r="F48" s="22">
        <v>100</v>
      </c>
      <c r="G48" s="22">
        <f t="shared" ref="G48" si="5">G46/G49*100</f>
        <v>100.30935469809152</v>
      </c>
      <c r="H48" s="22">
        <v>100</v>
      </c>
      <c r="I48" s="22">
        <v>100</v>
      </c>
      <c r="J48" s="22">
        <v>100</v>
      </c>
      <c r="K48" s="22">
        <v>100</v>
      </c>
    </row>
    <row r="49" spans="1:13" ht="37.5" x14ac:dyDescent="0.2">
      <c r="A49" s="4" t="s">
        <v>11</v>
      </c>
      <c r="B49" s="2" t="s">
        <v>58</v>
      </c>
      <c r="C49" s="3">
        <v>100.6</v>
      </c>
      <c r="D49" s="36">
        <v>106.2</v>
      </c>
      <c r="E49" s="36">
        <v>103.8</v>
      </c>
      <c r="F49" s="3">
        <v>103.8</v>
      </c>
      <c r="G49" s="3">
        <v>103.8</v>
      </c>
      <c r="H49" s="3">
        <v>103.8</v>
      </c>
      <c r="I49" s="3">
        <v>103.9</v>
      </c>
      <c r="J49" s="3">
        <v>104.3</v>
      </c>
      <c r="K49" s="3">
        <v>104.3</v>
      </c>
    </row>
    <row r="50" spans="1:13" x14ac:dyDescent="0.2">
      <c r="A50" s="1" t="s">
        <v>103</v>
      </c>
      <c r="B50" s="2"/>
      <c r="C50" s="3"/>
      <c r="D50" s="36"/>
      <c r="E50" s="36"/>
      <c r="F50" s="3"/>
      <c r="G50" s="3"/>
      <c r="H50" s="3"/>
      <c r="I50" s="3"/>
      <c r="J50" s="3"/>
      <c r="K50" s="3"/>
    </row>
    <row r="51" spans="1:13" ht="75" x14ac:dyDescent="0.2">
      <c r="A51" s="4" t="s">
        <v>13</v>
      </c>
      <c r="B51" s="2" t="s">
        <v>14</v>
      </c>
      <c r="C51" s="34">
        <v>172.3</v>
      </c>
      <c r="D51" s="34">
        <v>172.3</v>
      </c>
      <c r="E51" s="34">
        <v>172.3</v>
      </c>
      <c r="F51" s="34">
        <v>172.3</v>
      </c>
      <c r="G51" s="34">
        <v>172.3</v>
      </c>
      <c r="H51" s="34">
        <v>172.3</v>
      </c>
      <c r="I51" s="34">
        <v>172.3</v>
      </c>
      <c r="J51" s="34">
        <v>172.3</v>
      </c>
      <c r="K51" s="34">
        <v>172.3</v>
      </c>
    </row>
    <row r="52" spans="1:13" ht="93.75" x14ac:dyDescent="0.2">
      <c r="A52" s="4" t="s">
        <v>160</v>
      </c>
      <c r="B52" s="2" t="s">
        <v>15</v>
      </c>
      <c r="C52" s="3">
        <v>36.9</v>
      </c>
      <c r="D52" s="36">
        <v>33</v>
      </c>
      <c r="E52" s="36">
        <v>33</v>
      </c>
      <c r="F52" s="48">
        <v>33</v>
      </c>
      <c r="G52" s="48">
        <v>33</v>
      </c>
      <c r="H52" s="48">
        <v>32</v>
      </c>
      <c r="I52" s="48">
        <v>32</v>
      </c>
      <c r="J52" s="48">
        <v>29</v>
      </c>
      <c r="K52" s="48">
        <v>29</v>
      </c>
    </row>
    <row r="53" spans="1:13" x14ac:dyDescent="0.2">
      <c r="A53" s="1" t="s">
        <v>104</v>
      </c>
      <c r="B53" s="2"/>
      <c r="C53" s="21">
        <v>96.8</v>
      </c>
      <c r="D53" s="22">
        <f>D54/C54*100</f>
        <v>116.37110211854322</v>
      </c>
      <c r="E53" s="22">
        <f>E54/D54*100</f>
        <v>102.69240603426233</v>
      </c>
      <c r="F53" s="21">
        <f>F54/C54*100</f>
        <v>189.24065698643182</v>
      </c>
      <c r="G53" s="21">
        <f>G54/C54*100</f>
        <v>189.24065698643182</v>
      </c>
      <c r="H53" s="21">
        <f>H54/F54*100</f>
        <v>84.905660377358487</v>
      </c>
      <c r="I53" s="21">
        <f>I54/G54*100</f>
        <v>84.905660377358487</v>
      </c>
      <c r="J53" s="21">
        <f>J54/H54*100</f>
        <v>91.666666666666657</v>
      </c>
      <c r="K53" s="21">
        <f>K54/I54*100</f>
        <v>91.759259259259267</v>
      </c>
    </row>
    <row r="54" spans="1:13" ht="56.25" x14ac:dyDescent="0.2">
      <c r="A54" s="4" t="s">
        <v>18</v>
      </c>
      <c r="B54" s="6" t="s">
        <v>19</v>
      </c>
      <c r="C54" s="3">
        <v>336.08</v>
      </c>
      <c r="D54" s="22">
        <v>391.1</v>
      </c>
      <c r="E54" s="22">
        <v>401.63</v>
      </c>
      <c r="F54" s="3">
        <v>636</v>
      </c>
      <c r="G54" s="3">
        <v>636</v>
      </c>
      <c r="H54" s="3">
        <v>540</v>
      </c>
      <c r="I54" s="3">
        <v>540</v>
      </c>
      <c r="J54" s="3">
        <v>495</v>
      </c>
      <c r="K54" s="3">
        <v>495.5</v>
      </c>
    </row>
    <row r="55" spans="1:13" s="24" customFormat="1" ht="37.5" x14ac:dyDescent="0.2">
      <c r="A55" s="4" t="s">
        <v>20</v>
      </c>
      <c r="B55" s="2" t="s">
        <v>21</v>
      </c>
      <c r="C55" s="3">
        <v>92.01</v>
      </c>
      <c r="D55" s="3">
        <f>D53/D56*100</f>
        <v>112.76269585130156</v>
      </c>
      <c r="E55" s="3">
        <f>E53/E56*100</f>
        <v>97.895525294816338</v>
      </c>
      <c r="F55" s="3">
        <f t="shared" ref="F55:G55" si="6">F53/F56*100</f>
        <v>180.74561316755663</v>
      </c>
      <c r="G55" s="3">
        <f t="shared" si="6"/>
        <v>180.40100761337635</v>
      </c>
      <c r="H55" s="3">
        <v>100</v>
      </c>
      <c r="I55" s="3">
        <v>101.3</v>
      </c>
      <c r="J55" s="3">
        <v>100.2</v>
      </c>
      <c r="K55" s="3">
        <v>100.3</v>
      </c>
      <c r="L55" s="10"/>
      <c r="M55" s="10"/>
    </row>
    <row r="56" spans="1:13" ht="56.25" x14ac:dyDescent="0.2">
      <c r="A56" s="4" t="s">
        <v>93</v>
      </c>
      <c r="B56" s="2" t="s">
        <v>58</v>
      </c>
      <c r="C56" s="3">
        <v>105.2</v>
      </c>
      <c r="D56" s="36">
        <v>103.2</v>
      </c>
      <c r="E56" s="36">
        <v>104.9</v>
      </c>
      <c r="F56" s="3">
        <v>104.7</v>
      </c>
      <c r="G56" s="3">
        <v>104.9</v>
      </c>
      <c r="H56" s="3">
        <v>104.9</v>
      </c>
      <c r="I56" s="3">
        <v>105</v>
      </c>
      <c r="J56" s="3">
        <v>105</v>
      </c>
      <c r="K56" s="3">
        <v>105.1</v>
      </c>
    </row>
    <row r="57" spans="1:13" ht="37.5" x14ac:dyDescent="0.2">
      <c r="A57" s="5" t="s">
        <v>22</v>
      </c>
      <c r="B57" s="6" t="s">
        <v>23</v>
      </c>
      <c r="C57" s="3">
        <v>12</v>
      </c>
      <c r="D57" s="36">
        <v>14.5</v>
      </c>
      <c r="E57" s="53">
        <v>10</v>
      </c>
      <c r="F57" s="3">
        <v>12.1</v>
      </c>
      <c r="G57" s="3">
        <v>12.5</v>
      </c>
      <c r="H57" s="3">
        <v>12.8</v>
      </c>
      <c r="I57" s="3">
        <v>13</v>
      </c>
      <c r="J57" s="3">
        <v>13</v>
      </c>
      <c r="K57" s="3">
        <v>13.8</v>
      </c>
    </row>
    <row r="58" spans="1:13" x14ac:dyDescent="0.2">
      <c r="A58" s="1" t="s">
        <v>105</v>
      </c>
      <c r="B58" s="2"/>
      <c r="C58" s="3"/>
      <c r="D58" s="36"/>
      <c r="E58" s="36"/>
      <c r="F58" s="3"/>
      <c r="G58" s="3"/>
      <c r="H58" s="3"/>
      <c r="I58" s="3"/>
      <c r="J58" s="3"/>
      <c r="K58" s="3"/>
    </row>
    <row r="59" spans="1:13" ht="50.25" customHeight="1" x14ac:dyDescent="0.2">
      <c r="A59" s="4" t="s">
        <v>25</v>
      </c>
      <c r="B59" s="2" t="s">
        <v>26</v>
      </c>
      <c r="C59" s="3">
        <v>102.5</v>
      </c>
      <c r="D59" s="3">
        <v>104.4</v>
      </c>
      <c r="E59" s="3">
        <v>103.2</v>
      </c>
      <c r="F59" s="3">
        <v>103.6</v>
      </c>
      <c r="G59" s="3">
        <v>103.4</v>
      </c>
      <c r="H59" s="3">
        <v>103.8</v>
      </c>
      <c r="I59" s="3">
        <v>103.8</v>
      </c>
      <c r="J59" s="3">
        <v>103.9</v>
      </c>
      <c r="K59" s="3">
        <v>103.9</v>
      </c>
    </row>
    <row r="60" spans="1:13" ht="37.5" x14ac:dyDescent="0.2">
      <c r="A60" s="5" t="s">
        <v>27</v>
      </c>
      <c r="B60" s="7" t="s">
        <v>19</v>
      </c>
      <c r="C60" s="3">
        <v>1100</v>
      </c>
      <c r="D60" s="22">
        <v>1113.5</v>
      </c>
      <c r="E60" s="22">
        <v>1130</v>
      </c>
      <c r="F60" s="3">
        <v>1137</v>
      </c>
      <c r="G60" s="3">
        <v>1139</v>
      </c>
      <c r="H60" s="3">
        <v>1153</v>
      </c>
      <c r="I60" s="3">
        <v>1158</v>
      </c>
      <c r="J60" s="3">
        <v>1254</v>
      </c>
      <c r="K60" s="3">
        <v>1261</v>
      </c>
    </row>
    <row r="61" spans="1:13" ht="37.5" x14ac:dyDescent="0.2">
      <c r="A61" s="5" t="s">
        <v>116</v>
      </c>
      <c r="B61" s="7" t="s">
        <v>21</v>
      </c>
      <c r="C61" s="3">
        <v>104.66</v>
      </c>
      <c r="D61" s="22">
        <f t="shared" ref="D61:K61" si="7">D60/C60*100</f>
        <v>101.22727272727272</v>
      </c>
      <c r="E61" s="22">
        <f t="shared" si="7"/>
        <v>101.48181409968569</v>
      </c>
      <c r="F61" s="22">
        <f t="shared" si="7"/>
        <v>100.61946902654869</v>
      </c>
      <c r="G61" s="22">
        <f t="shared" si="7"/>
        <v>100.17590149516271</v>
      </c>
      <c r="H61" s="22">
        <f t="shared" si="7"/>
        <v>101.22914837576822</v>
      </c>
      <c r="I61" s="22">
        <f t="shared" si="7"/>
        <v>100.43365134431916</v>
      </c>
      <c r="J61" s="22">
        <f t="shared" si="7"/>
        <v>108.29015544041451</v>
      </c>
      <c r="K61" s="22">
        <f t="shared" si="7"/>
        <v>100.55821371610844</v>
      </c>
    </row>
    <row r="62" spans="1:13" x14ac:dyDescent="0.2">
      <c r="A62" s="4" t="s">
        <v>28</v>
      </c>
      <c r="B62" s="2" t="s">
        <v>58</v>
      </c>
      <c r="C62" s="3">
        <v>103.1</v>
      </c>
      <c r="D62" s="36">
        <v>104.5</v>
      </c>
      <c r="E62" s="36">
        <v>103.4</v>
      </c>
      <c r="F62" s="3">
        <v>103.8</v>
      </c>
      <c r="G62" s="3">
        <v>103.6</v>
      </c>
      <c r="H62" s="3">
        <v>103.9</v>
      </c>
      <c r="I62" s="3">
        <v>103.9</v>
      </c>
      <c r="J62" s="3">
        <v>104</v>
      </c>
      <c r="K62" s="3">
        <v>104</v>
      </c>
    </row>
    <row r="63" spans="1:13" x14ac:dyDescent="0.2">
      <c r="A63" s="5" t="s">
        <v>29</v>
      </c>
      <c r="B63" s="7" t="s">
        <v>9</v>
      </c>
      <c r="C63" s="9">
        <v>180</v>
      </c>
      <c r="D63" s="36">
        <v>186.12</v>
      </c>
      <c r="E63" s="36">
        <v>152.03</v>
      </c>
      <c r="F63" s="9">
        <v>187.2</v>
      </c>
      <c r="G63" s="9">
        <v>189</v>
      </c>
      <c r="H63" s="9">
        <v>194.8</v>
      </c>
      <c r="I63" s="9">
        <v>195.3</v>
      </c>
      <c r="J63" s="9">
        <v>204.2</v>
      </c>
      <c r="K63" s="9">
        <v>205.01</v>
      </c>
    </row>
    <row r="64" spans="1:13" ht="37.5" x14ac:dyDescent="0.2">
      <c r="A64" s="5" t="s">
        <v>161</v>
      </c>
      <c r="B64" s="2" t="s">
        <v>21</v>
      </c>
      <c r="C64" s="3">
        <v>103.27</v>
      </c>
      <c r="D64" s="22">
        <f>D63/C63*100</f>
        <v>103.4</v>
      </c>
      <c r="E64" s="22">
        <f>E63/D63*100</f>
        <v>81.683859875349242</v>
      </c>
      <c r="F64" s="3">
        <f>F63/D63*100</f>
        <v>100.58027079303675</v>
      </c>
      <c r="G64" s="3">
        <f>G63/D63*100</f>
        <v>101.54738878143132</v>
      </c>
      <c r="H64" s="3">
        <f>H63/F63*100</f>
        <v>104.05982905982907</v>
      </c>
      <c r="I64" s="3">
        <f>I63/G63*100</f>
        <v>103.33333333333334</v>
      </c>
      <c r="J64" s="3">
        <f>J63/H63*100</f>
        <v>104.82546201232033</v>
      </c>
      <c r="K64" s="3">
        <f>K63/I63*100</f>
        <v>104.97183819764464</v>
      </c>
    </row>
    <row r="65" spans="1:11" x14ac:dyDescent="0.2">
      <c r="A65" s="4" t="s">
        <v>30</v>
      </c>
      <c r="B65" s="2" t="s">
        <v>58</v>
      </c>
      <c r="C65" s="3">
        <v>103.9</v>
      </c>
      <c r="D65" s="53">
        <v>105</v>
      </c>
      <c r="E65" s="36">
        <v>103.3</v>
      </c>
      <c r="F65" s="3">
        <v>103.8</v>
      </c>
      <c r="G65" s="3">
        <v>103.7</v>
      </c>
      <c r="H65" s="3">
        <v>104.2</v>
      </c>
      <c r="I65" s="3">
        <v>104.2</v>
      </c>
      <c r="J65" s="3">
        <v>104.2</v>
      </c>
      <c r="K65" s="3">
        <v>104.2</v>
      </c>
    </row>
    <row r="66" spans="1:11" ht="37.5" x14ac:dyDescent="0.2">
      <c r="A66" s="1" t="s">
        <v>106</v>
      </c>
      <c r="B66" s="2"/>
      <c r="C66" s="3"/>
      <c r="D66" s="36"/>
      <c r="E66" s="36"/>
      <c r="F66" s="3"/>
      <c r="G66" s="3"/>
      <c r="H66" s="3"/>
      <c r="I66" s="3"/>
      <c r="J66" s="3"/>
      <c r="K66" s="3"/>
    </row>
    <row r="67" spans="1:11" ht="40.5" customHeight="1" x14ac:dyDescent="0.2">
      <c r="A67" s="4" t="s">
        <v>77</v>
      </c>
      <c r="B67" s="2" t="s">
        <v>31</v>
      </c>
      <c r="C67" s="3">
        <v>574</v>
      </c>
      <c r="D67" s="36">
        <v>589</v>
      </c>
      <c r="E67" s="36">
        <v>611</v>
      </c>
      <c r="F67" s="48">
        <v>610</v>
      </c>
      <c r="G67" s="48">
        <v>612</v>
      </c>
      <c r="H67" s="48">
        <v>618</v>
      </c>
      <c r="I67" s="48">
        <v>620</v>
      </c>
      <c r="J67" s="48">
        <v>628</v>
      </c>
      <c r="K67" s="48">
        <v>630</v>
      </c>
    </row>
    <row r="68" spans="1:11" ht="56.25" x14ac:dyDescent="0.2">
      <c r="A68" s="4" t="s">
        <v>79</v>
      </c>
      <c r="B68" s="6" t="s">
        <v>32</v>
      </c>
      <c r="C68" s="17">
        <v>1.69</v>
      </c>
      <c r="D68" s="54">
        <v>1.7649999999999999</v>
      </c>
      <c r="E68" s="54">
        <v>1.7649999999999999</v>
      </c>
      <c r="F68" s="18">
        <v>1.77</v>
      </c>
      <c r="G68" s="18">
        <v>1.772</v>
      </c>
      <c r="H68" s="18">
        <v>1.78</v>
      </c>
      <c r="I68" s="18">
        <v>1.78</v>
      </c>
      <c r="J68" s="18">
        <v>1.8</v>
      </c>
      <c r="K68" s="18">
        <v>1.8</v>
      </c>
    </row>
    <row r="69" spans="1:11" ht="37.5" x14ac:dyDescent="0.2">
      <c r="A69" s="4" t="s">
        <v>78</v>
      </c>
      <c r="B69" s="2" t="s">
        <v>33</v>
      </c>
      <c r="C69" s="18">
        <v>1.504</v>
      </c>
      <c r="D69" s="54">
        <v>1.71</v>
      </c>
      <c r="E69" s="36">
        <v>1.2130000000000001</v>
      </c>
      <c r="F69" s="18">
        <v>1.7270000000000001</v>
      </c>
      <c r="G69" s="18">
        <v>1.7310000000000001</v>
      </c>
      <c r="H69" s="18">
        <v>1.746</v>
      </c>
      <c r="I69" s="18">
        <v>1.75</v>
      </c>
      <c r="J69" s="18">
        <v>1.7609999999999999</v>
      </c>
      <c r="K69" s="18">
        <v>1.77</v>
      </c>
    </row>
    <row r="70" spans="1:11" x14ac:dyDescent="0.2">
      <c r="A70" s="1" t="s">
        <v>107</v>
      </c>
      <c r="B70" s="2"/>
      <c r="C70" s="17"/>
      <c r="D70" s="36"/>
      <c r="E70" s="36"/>
      <c r="F70" s="17"/>
      <c r="G70" s="17"/>
      <c r="H70" s="17"/>
      <c r="I70" s="17"/>
      <c r="J70" s="17"/>
      <c r="K70" s="17"/>
    </row>
    <row r="71" spans="1:11" ht="37.5" x14ac:dyDescent="0.2">
      <c r="A71" s="5" t="s">
        <v>34</v>
      </c>
      <c r="B71" s="2" t="s">
        <v>19</v>
      </c>
      <c r="C71" s="3">
        <v>1478.21</v>
      </c>
      <c r="D71" s="22">
        <v>2403.06</v>
      </c>
      <c r="E71" s="22">
        <v>1161</v>
      </c>
      <c r="F71" s="3">
        <v>1342</v>
      </c>
      <c r="G71" s="3">
        <v>1342</v>
      </c>
      <c r="H71" s="3">
        <v>1349</v>
      </c>
      <c r="I71" s="3">
        <v>1400</v>
      </c>
      <c r="J71" s="3">
        <v>1425</v>
      </c>
      <c r="K71" s="3">
        <v>1428</v>
      </c>
    </row>
    <row r="72" spans="1:11" ht="37.5" x14ac:dyDescent="0.2">
      <c r="A72" s="5" t="s">
        <v>124</v>
      </c>
      <c r="B72" s="2" t="s">
        <v>21</v>
      </c>
      <c r="C72" s="3">
        <v>108.62</v>
      </c>
      <c r="D72" s="22">
        <f>D71/C71*100</f>
        <v>162.56553534342211</v>
      </c>
      <c r="E72" s="22">
        <f>E71/D71*100</f>
        <v>48.313400414471552</v>
      </c>
      <c r="F72" s="34">
        <f>F71/C71*100</f>
        <v>90.785477029650721</v>
      </c>
      <c r="G72" s="3">
        <f>G71/C71*100</f>
        <v>90.785477029650721</v>
      </c>
      <c r="H72" s="3">
        <f>H71/F71*100</f>
        <v>100.52160953800298</v>
      </c>
      <c r="I72" s="3">
        <v>100</v>
      </c>
      <c r="J72" s="3">
        <f>J71/H71*100</f>
        <v>105.63380281690141</v>
      </c>
      <c r="K72" s="3">
        <f>K71/I71*100</f>
        <v>102</v>
      </c>
    </row>
    <row r="73" spans="1:11" x14ac:dyDescent="0.2">
      <c r="A73" s="4" t="s">
        <v>35</v>
      </c>
      <c r="B73" s="2" t="s">
        <v>58</v>
      </c>
      <c r="C73" s="3">
        <v>105.3</v>
      </c>
      <c r="D73" s="36">
        <v>106.8</v>
      </c>
      <c r="E73" s="36">
        <v>105.6</v>
      </c>
      <c r="F73" s="3">
        <v>105.2</v>
      </c>
      <c r="G73" s="3">
        <v>105.9</v>
      </c>
      <c r="H73" s="3">
        <v>104.9</v>
      </c>
      <c r="I73" s="3">
        <v>105.2</v>
      </c>
      <c r="J73" s="3">
        <v>104.8</v>
      </c>
      <c r="K73" s="3">
        <v>104.8</v>
      </c>
    </row>
    <row r="74" spans="1:11" ht="75.75" customHeight="1" x14ac:dyDescent="0.2">
      <c r="A74" s="11" t="s">
        <v>108</v>
      </c>
      <c r="B74" s="12"/>
      <c r="C74" s="3"/>
      <c r="D74" s="36"/>
      <c r="E74" s="36"/>
      <c r="F74" s="3"/>
      <c r="G74" s="3"/>
      <c r="H74" s="3"/>
      <c r="I74" s="3"/>
      <c r="J74" s="3"/>
      <c r="K74" s="3"/>
    </row>
    <row r="75" spans="1:11" s="10" customFormat="1" ht="37.5" x14ac:dyDescent="0.2">
      <c r="A75" s="13" t="s">
        <v>170</v>
      </c>
      <c r="B75" s="12"/>
      <c r="C75" s="3"/>
      <c r="D75" s="36"/>
      <c r="E75" s="36"/>
      <c r="F75" s="3"/>
      <c r="G75" s="3"/>
      <c r="H75" s="3"/>
      <c r="I75" s="3"/>
      <c r="J75" s="3"/>
      <c r="K75" s="3"/>
    </row>
    <row r="76" spans="1:11" s="10" customFormat="1" x14ac:dyDescent="0.2">
      <c r="A76" s="33" t="s">
        <v>76</v>
      </c>
      <c r="B76" s="32" t="s">
        <v>36</v>
      </c>
      <c r="C76" s="3">
        <v>125.29</v>
      </c>
      <c r="D76" s="3">
        <v>201.52</v>
      </c>
      <c r="E76" s="3">
        <v>194.68</v>
      </c>
      <c r="F76" s="3">
        <v>194.82</v>
      </c>
      <c r="G76" s="3">
        <v>194.82</v>
      </c>
      <c r="H76" s="3">
        <v>195.61</v>
      </c>
      <c r="I76" s="3">
        <v>195.61</v>
      </c>
      <c r="J76" s="3">
        <v>194.96</v>
      </c>
      <c r="K76" s="3">
        <v>194.96</v>
      </c>
    </row>
    <row r="77" spans="1:11" s="10" customFormat="1" ht="56.25" x14ac:dyDescent="0.2">
      <c r="A77" s="33" t="s">
        <v>0</v>
      </c>
      <c r="B77" s="43" t="s">
        <v>36</v>
      </c>
      <c r="C77" s="20">
        <v>109.58</v>
      </c>
      <c r="D77" s="44">
        <v>166.39</v>
      </c>
      <c r="E77" s="44"/>
      <c r="F77" s="20">
        <v>183.93</v>
      </c>
      <c r="G77" s="20">
        <v>183.93</v>
      </c>
      <c r="H77" s="20">
        <v>189.86</v>
      </c>
      <c r="I77" s="20">
        <v>189.86</v>
      </c>
      <c r="J77" s="20">
        <v>196.04</v>
      </c>
      <c r="K77" s="20">
        <v>196.04</v>
      </c>
    </row>
    <row r="78" spans="1:11" s="10" customFormat="1" x14ac:dyDescent="0.2">
      <c r="A78" s="31" t="s">
        <v>16</v>
      </c>
      <c r="B78" s="32"/>
      <c r="C78" s="3"/>
      <c r="D78" s="36"/>
      <c r="E78" s="36"/>
      <c r="F78" s="3"/>
      <c r="G78" s="3"/>
      <c r="H78" s="3"/>
      <c r="I78" s="3"/>
      <c r="J78" s="3"/>
      <c r="K78" s="3"/>
    </row>
    <row r="79" spans="1:11" s="10" customFormat="1" x14ac:dyDescent="0.2">
      <c r="A79" s="31" t="s">
        <v>2</v>
      </c>
      <c r="B79" s="32" t="s">
        <v>36</v>
      </c>
      <c r="C79" s="3">
        <v>75.37</v>
      </c>
      <c r="D79" s="36">
        <v>147.18600000000001</v>
      </c>
      <c r="E79" s="36">
        <v>148.85</v>
      </c>
      <c r="F79" s="3">
        <v>149.54</v>
      </c>
      <c r="G79" s="3">
        <v>149.54</v>
      </c>
      <c r="H79" s="3">
        <v>150.13</v>
      </c>
      <c r="I79" s="3">
        <v>150.13</v>
      </c>
      <c r="J79" s="3">
        <v>150.38</v>
      </c>
      <c r="K79" s="3">
        <v>150.38</v>
      </c>
    </row>
    <row r="80" spans="1:11" s="10" customFormat="1" ht="37.5" x14ac:dyDescent="0.2">
      <c r="A80" s="31" t="s">
        <v>3</v>
      </c>
      <c r="B80" s="32" t="s">
        <v>36</v>
      </c>
      <c r="C80" s="3">
        <v>6.87</v>
      </c>
      <c r="D80" s="36">
        <v>7.33</v>
      </c>
      <c r="E80" s="36">
        <v>7.27</v>
      </c>
      <c r="F80" s="3">
        <v>8.35</v>
      </c>
      <c r="G80" s="3">
        <v>8.35</v>
      </c>
      <c r="H80" s="3">
        <v>8.35</v>
      </c>
      <c r="I80" s="3">
        <v>8.35</v>
      </c>
      <c r="J80" s="3">
        <v>8.35</v>
      </c>
      <c r="K80" s="3">
        <v>8.35</v>
      </c>
    </row>
    <row r="81" spans="1:13" s="10" customFormat="1" x14ac:dyDescent="0.2">
      <c r="A81" s="31" t="s">
        <v>4</v>
      </c>
      <c r="B81" s="32" t="s">
        <v>36</v>
      </c>
      <c r="C81" s="3">
        <v>1.9</v>
      </c>
      <c r="D81" s="36">
        <v>2.38</v>
      </c>
      <c r="E81" s="36">
        <v>1.81</v>
      </c>
      <c r="F81" s="3">
        <v>1.69</v>
      </c>
      <c r="G81" s="3">
        <v>1.69</v>
      </c>
      <c r="H81" s="3">
        <v>1.69</v>
      </c>
      <c r="I81" s="3">
        <v>1.69</v>
      </c>
      <c r="J81" s="3">
        <v>1.69</v>
      </c>
      <c r="K81" s="3">
        <v>1.69</v>
      </c>
      <c r="L81" s="38">
        <v>137.72999999999999</v>
      </c>
    </row>
    <row r="82" spans="1:13" s="10" customFormat="1" x14ac:dyDescent="0.2">
      <c r="A82" s="31" t="s">
        <v>5</v>
      </c>
      <c r="B82" s="32" t="s">
        <v>36</v>
      </c>
      <c r="C82" s="3">
        <v>13.46</v>
      </c>
      <c r="D82" s="36">
        <v>14.47</v>
      </c>
      <c r="E82" s="36">
        <v>13.23</v>
      </c>
      <c r="F82" s="3">
        <v>13.12</v>
      </c>
      <c r="G82" s="3">
        <v>13.12</v>
      </c>
      <c r="H82" s="3">
        <v>13.16</v>
      </c>
      <c r="I82" s="3">
        <v>13.16</v>
      </c>
      <c r="J82" s="3">
        <v>13.17</v>
      </c>
      <c r="K82" s="3">
        <v>13.17</v>
      </c>
      <c r="L82" s="38">
        <v>6.64</v>
      </c>
    </row>
    <row r="83" spans="1:13" s="10" customFormat="1" x14ac:dyDescent="0.2">
      <c r="A83" s="11" t="s">
        <v>94</v>
      </c>
      <c r="B83" s="12"/>
      <c r="C83" s="3"/>
      <c r="D83" s="36"/>
      <c r="E83" s="36"/>
      <c r="F83" s="3"/>
      <c r="G83" s="3"/>
      <c r="H83" s="3"/>
      <c r="I83" s="3"/>
      <c r="J83" s="3"/>
      <c r="K83" s="3"/>
      <c r="L83" s="38">
        <v>12.63</v>
      </c>
    </row>
    <row r="84" spans="1:13" s="10" customFormat="1" x14ac:dyDescent="0.2">
      <c r="A84" s="14" t="s">
        <v>95</v>
      </c>
      <c r="B84" s="12" t="s">
        <v>36</v>
      </c>
      <c r="C84" s="3">
        <v>180.36</v>
      </c>
      <c r="D84" s="36">
        <v>199.61</v>
      </c>
      <c r="E84" s="36">
        <v>141.38999999999999</v>
      </c>
      <c r="F84" s="3">
        <v>79.69</v>
      </c>
      <c r="G84" s="3">
        <v>79.69</v>
      </c>
      <c r="H84" s="3">
        <v>122.59</v>
      </c>
      <c r="I84" s="3">
        <v>122.59</v>
      </c>
      <c r="J84" s="3">
        <v>122.59</v>
      </c>
      <c r="K84" s="3">
        <v>122.59</v>
      </c>
    </row>
    <row r="85" spans="1:13" s="10" customFormat="1" x14ac:dyDescent="0.2">
      <c r="A85" s="14" t="s">
        <v>96</v>
      </c>
      <c r="B85" s="12" t="s">
        <v>36</v>
      </c>
      <c r="C85" s="3">
        <v>181.68</v>
      </c>
      <c r="D85" s="36">
        <v>187.25</v>
      </c>
      <c r="E85" s="36">
        <v>196.8</v>
      </c>
      <c r="F85" s="3">
        <v>189.85</v>
      </c>
      <c r="G85" s="3">
        <v>189.95</v>
      </c>
      <c r="H85" s="3">
        <v>189.87</v>
      </c>
      <c r="I85" s="3">
        <v>189.87</v>
      </c>
      <c r="J85" s="3">
        <v>189.87</v>
      </c>
      <c r="K85" s="3">
        <v>189.87</v>
      </c>
    </row>
    <row r="86" spans="1:13" s="10" customFormat="1" x14ac:dyDescent="0.2">
      <c r="A86" s="14" t="s">
        <v>97</v>
      </c>
      <c r="B86" s="12" t="s">
        <v>36</v>
      </c>
      <c r="C86" s="3">
        <v>105.01</v>
      </c>
      <c r="D86" s="36">
        <v>43.25</v>
      </c>
      <c r="E86" s="36">
        <v>36.18</v>
      </c>
      <c r="F86" s="3">
        <v>10.98</v>
      </c>
      <c r="G86" s="3">
        <v>10.98</v>
      </c>
      <c r="H86" s="3">
        <v>10.11</v>
      </c>
      <c r="I86" s="3">
        <v>10.11</v>
      </c>
      <c r="J86" s="3">
        <v>10.11</v>
      </c>
      <c r="K86" s="3">
        <v>10.11</v>
      </c>
    </row>
    <row r="87" spans="1:13" s="10" customFormat="1" x14ac:dyDescent="0.2">
      <c r="A87" s="14" t="s">
        <v>16</v>
      </c>
      <c r="B87" s="27"/>
      <c r="C87" s="3"/>
      <c r="D87" s="36"/>
      <c r="E87" s="36"/>
      <c r="F87" s="3"/>
      <c r="G87" s="3"/>
      <c r="H87" s="3"/>
      <c r="I87" s="3"/>
      <c r="J87" s="3"/>
      <c r="K87" s="3"/>
    </row>
    <row r="88" spans="1:13" s="10" customFormat="1" ht="37.5" x14ac:dyDescent="0.2">
      <c r="A88" s="14" t="s">
        <v>51</v>
      </c>
      <c r="B88" s="12" t="s">
        <v>36</v>
      </c>
      <c r="C88" s="3">
        <v>100.99</v>
      </c>
      <c r="D88" s="36">
        <v>41.25</v>
      </c>
      <c r="E88" s="36"/>
      <c r="F88" s="3"/>
      <c r="G88" s="3"/>
      <c r="H88" s="3"/>
      <c r="I88" s="3"/>
      <c r="J88" s="3"/>
      <c r="K88" s="3"/>
    </row>
    <row r="89" spans="1:13" s="10" customFormat="1" ht="37.5" x14ac:dyDescent="0.2">
      <c r="A89" s="13" t="s">
        <v>7</v>
      </c>
      <c r="B89" s="12" t="s">
        <v>36</v>
      </c>
      <c r="C89" s="3">
        <v>697.15</v>
      </c>
      <c r="D89" s="36">
        <v>689.12</v>
      </c>
      <c r="E89" s="36">
        <v>609.59</v>
      </c>
      <c r="F89" s="3">
        <v>462.32</v>
      </c>
      <c r="G89" s="3">
        <v>462.32</v>
      </c>
      <c r="H89" s="3">
        <v>511.16</v>
      </c>
      <c r="I89" s="3">
        <v>511.16</v>
      </c>
      <c r="J89" s="3">
        <v>511.16</v>
      </c>
      <c r="K89" s="3">
        <v>511.16</v>
      </c>
    </row>
    <row r="90" spans="1:13" s="42" customFormat="1" x14ac:dyDescent="0.2">
      <c r="A90" s="1" t="s">
        <v>109</v>
      </c>
      <c r="B90" s="39"/>
      <c r="C90" s="40"/>
      <c r="D90" s="55"/>
      <c r="E90" s="55"/>
      <c r="F90" s="40"/>
      <c r="G90" s="40"/>
      <c r="H90" s="40"/>
      <c r="I90" s="40"/>
      <c r="J90" s="40"/>
      <c r="K90" s="40"/>
      <c r="L90" s="41"/>
      <c r="M90" s="41"/>
    </row>
    <row r="91" spans="1:13" s="10" customFormat="1" x14ac:dyDescent="0.2">
      <c r="A91" s="1" t="s">
        <v>37</v>
      </c>
      <c r="B91" s="2" t="s">
        <v>9</v>
      </c>
      <c r="C91" s="15">
        <v>4861.7299999999996</v>
      </c>
      <c r="D91" s="36">
        <v>5139.8999999999996</v>
      </c>
      <c r="E91" s="36">
        <v>5139.8999999999996</v>
      </c>
      <c r="F91" s="15">
        <v>5596.42</v>
      </c>
      <c r="G91" s="15">
        <v>5652.47</v>
      </c>
      <c r="H91" s="15">
        <v>5978.62</v>
      </c>
      <c r="I91" s="15">
        <v>5984.3</v>
      </c>
      <c r="J91" s="15">
        <v>6776.96</v>
      </c>
      <c r="K91" s="15">
        <v>6804.43</v>
      </c>
    </row>
    <row r="92" spans="1:13" ht="36.75" customHeight="1" x14ac:dyDescent="0.2">
      <c r="A92" s="5" t="s">
        <v>38</v>
      </c>
      <c r="B92" s="2" t="s">
        <v>39</v>
      </c>
      <c r="C92" s="3">
        <v>10395</v>
      </c>
      <c r="D92" s="58">
        <v>11274</v>
      </c>
      <c r="E92" s="58">
        <v>12341</v>
      </c>
      <c r="F92" s="3">
        <v>12941</v>
      </c>
      <c r="G92" s="3">
        <v>12941</v>
      </c>
      <c r="H92" s="3">
        <v>13541</v>
      </c>
      <c r="I92" s="3">
        <v>13541</v>
      </c>
      <c r="J92" s="3">
        <v>14141</v>
      </c>
      <c r="K92" s="3">
        <v>14141</v>
      </c>
    </row>
    <row r="93" spans="1:13" ht="18.75" customHeight="1" x14ac:dyDescent="0.2">
      <c r="A93" s="5" t="s">
        <v>118</v>
      </c>
      <c r="B93" s="2" t="s">
        <v>39</v>
      </c>
      <c r="C93" s="3">
        <v>10815</v>
      </c>
      <c r="D93" s="58">
        <v>11726</v>
      </c>
      <c r="E93" s="58">
        <v>12810</v>
      </c>
      <c r="F93" s="3">
        <v>13410</v>
      </c>
      <c r="G93" s="3">
        <v>13410</v>
      </c>
      <c r="H93" s="3">
        <v>14020</v>
      </c>
      <c r="I93" s="3">
        <v>14020</v>
      </c>
      <c r="J93" s="3">
        <v>14946</v>
      </c>
      <c r="K93" s="3">
        <v>14946</v>
      </c>
    </row>
    <row r="94" spans="1:13" ht="18.75" customHeight="1" x14ac:dyDescent="0.2">
      <c r="A94" s="5" t="s">
        <v>119</v>
      </c>
      <c r="B94" s="2" t="s">
        <v>39</v>
      </c>
      <c r="C94" s="3">
        <v>8263</v>
      </c>
      <c r="D94" s="58">
        <v>8931</v>
      </c>
      <c r="E94" s="58">
        <v>9734</v>
      </c>
      <c r="F94" s="3">
        <v>10234</v>
      </c>
      <c r="G94" s="3">
        <v>10234</v>
      </c>
      <c r="H94" s="3">
        <v>10723</v>
      </c>
      <c r="I94" s="3">
        <v>10723</v>
      </c>
      <c r="J94" s="3">
        <v>11300</v>
      </c>
      <c r="K94" s="3">
        <v>11300</v>
      </c>
    </row>
    <row r="95" spans="1:13" ht="18.75" customHeight="1" x14ac:dyDescent="0.2">
      <c r="A95" s="5" t="s">
        <v>120</v>
      </c>
      <c r="B95" s="2" t="s">
        <v>39</v>
      </c>
      <c r="C95" s="3">
        <v>10799</v>
      </c>
      <c r="D95" s="58">
        <v>11745</v>
      </c>
      <c r="E95" s="3">
        <v>12968</v>
      </c>
      <c r="F95" s="3">
        <v>13868</v>
      </c>
      <c r="G95" s="3">
        <v>13868</v>
      </c>
      <c r="H95" s="3">
        <v>14700</v>
      </c>
      <c r="I95" s="3">
        <v>14700</v>
      </c>
      <c r="J95" s="3">
        <v>15100</v>
      </c>
      <c r="K95" s="3">
        <v>15100</v>
      </c>
    </row>
    <row r="96" spans="1:13" ht="37.5" x14ac:dyDescent="0.2">
      <c r="A96" s="5" t="s">
        <v>40</v>
      </c>
      <c r="B96" s="2" t="s">
        <v>41</v>
      </c>
      <c r="C96" s="3">
        <v>9.77</v>
      </c>
      <c r="D96" s="22">
        <v>11.04</v>
      </c>
      <c r="E96" s="22">
        <v>11.1</v>
      </c>
      <c r="F96" s="3">
        <v>11.12</v>
      </c>
      <c r="G96" s="3">
        <v>11.11</v>
      </c>
      <c r="H96" s="3">
        <v>11.05</v>
      </c>
      <c r="I96" s="3">
        <v>11.02</v>
      </c>
      <c r="J96" s="3">
        <v>10.8</v>
      </c>
      <c r="K96" s="3">
        <v>10.8</v>
      </c>
    </row>
    <row r="97" spans="1:11" s="10" customFormat="1" x14ac:dyDescent="0.2">
      <c r="A97" s="1" t="s">
        <v>110</v>
      </c>
      <c r="B97" s="2"/>
      <c r="C97" s="3"/>
      <c r="D97" s="22"/>
      <c r="E97" s="22"/>
      <c r="F97" s="3"/>
      <c r="G97" s="3"/>
      <c r="H97" s="3"/>
      <c r="I97" s="3"/>
      <c r="J97" s="3"/>
      <c r="K97" s="3"/>
    </row>
    <row r="98" spans="1:11" s="10" customFormat="1" x14ac:dyDescent="0.2">
      <c r="A98" s="5" t="s">
        <v>121</v>
      </c>
      <c r="B98" s="2" t="s">
        <v>32</v>
      </c>
      <c r="C98" s="3">
        <v>11.48</v>
      </c>
      <c r="D98" s="22">
        <v>11.6</v>
      </c>
      <c r="E98" s="22">
        <v>12</v>
      </c>
      <c r="F98" s="3">
        <v>12.8</v>
      </c>
      <c r="G98" s="3">
        <v>12.9</v>
      </c>
      <c r="H98" s="3">
        <v>13.5</v>
      </c>
      <c r="I98" s="3">
        <v>13.61</v>
      </c>
      <c r="J98" s="3">
        <v>14.1</v>
      </c>
      <c r="K98" s="3">
        <v>14.2</v>
      </c>
    </row>
    <row r="99" spans="1:11" s="10" customFormat="1" x14ac:dyDescent="0.2">
      <c r="A99" s="5" t="s">
        <v>122</v>
      </c>
      <c r="B99" s="2" t="s">
        <v>32</v>
      </c>
      <c r="C99" s="3">
        <v>10.6</v>
      </c>
      <c r="D99" s="22">
        <v>10.71</v>
      </c>
      <c r="E99" s="22">
        <v>11.09</v>
      </c>
      <c r="F99" s="3">
        <v>11.88</v>
      </c>
      <c r="G99" s="3">
        <v>11.98</v>
      </c>
      <c r="H99" s="3">
        <v>12.59</v>
      </c>
      <c r="I99" s="3">
        <v>12.7</v>
      </c>
      <c r="J99" s="3">
        <v>13.4</v>
      </c>
      <c r="K99" s="3">
        <v>13.5</v>
      </c>
    </row>
    <row r="100" spans="1:11" ht="37.5" x14ac:dyDescent="0.2">
      <c r="A100" s="5" t="s">
        <v>75</v>
      </c>
      <c r="B100" s="2" t="s">
        <v>17</v>
      </c>
      <c r="C100" s="3">
        <v>27.033999999999999</v>
      </c>
      <c r="D100" s="22">
        <v>30.056999999999999</v>
      </c>
      <c r="E100" s="22">
        <v>30.32</v>
      </c>
      <c r="F100" s="3">
        <v>31.02</v>
      </c>
      <c r="G100" s="3">
        <v>31.024999999999999</v>
      </c>
      <c r="H100" s="3">
        <v>31.050999999999998</v>
      </c>
      <c r="I100" s="3">
        <v>31.1</v>
      </c>
      <c r="J100" s="3">
        <v>31.45</v>
      </c>
      <c r="K100" s="3">
        <v>31.5</v>
      </c>
    </row>
    <row r="101" spans="1:11" s="10" customFormat="1" ht="37.5" x14ac:dyDescent="0.2">
      <c r="A101" s="5" t="s">
        <v>75</v>
      </c>
      <c r="B101" s="7" t="s">
        <v>58</v>
      </c>
      <c r="C101" s="22">
        <v>116.29</v>
      </c>
      <c r="D101" s="22">
        <f>D100/C100*100</f>
        <v>111.18221498853296</v>
      </c>
      <c r="E101" s="22">
        <f>E100/D100*100</f>
        <v>100.87500415876502</v>
      </c>
      <c r="F101" s="22">
        <f>F100/D100*100</f>
        <v>103.20391256612436</v>
      </c>
      <c r="G101" s="22">
        <f>G100/D100*100</f>
        <v>103.22054762617694</v>
      </c>
      <c r="H101" s="22">
        <f>H100/F100*100</f>
        <v>100.09993552546743</v>
      </c>
      <c r="I101" s="22">
        <f>I100/G100*100</f>
        <v>100.24174053182917</v>
      </c>
      <c r="J101" s="22">
        <f>J100/H100*100</f>
        <v>101.28498277028115</v>
      </c>
      <c r="K101" s="22">
        <f>K100/I100*100</f>
        <v>101.2861736334405</v>
      </c>
    </row>
    <row r="102" spans="1:11" x14ac:dyDescent="0.2">
      <c r="A102" s="4" t="s">
        <v>42</v>
      </c>
      <c r="B102" s="7" t="s">
        <v>24</v>
      </c>
      <c r="C102" s="16">
        <v>7.67</v>
      </c>
      <c r="D102" s="36">
        <v>7.67</v>
      </c>
      <c r="E102" s="36">
        <v>7.67</v>
      </c>
      <c r="F102" s="16">
        <v>7.66</v>
      </c>
      <c r="G102" s="16">
        <v>7.66</v>
      </c>
      <c r="H102" s="16">
        <v>7.65</v>
      </c>
      <c r="I102" s="16">
        <v>7.65</v>
      </c>
      <c r="J102" s="16">
        <v>7.63</v>
      </c>
      <c r="K102" s="16">
        <v>7.63</v>
      </c>
    </row>
    <row r="103" spans="1:11" ht="37.5" x14ac:dyDescent="0.2">
      <c r="A103" s="4" t="s">
        <v>43</v>
      </c>
      <c r="B103" s="7" t="s">
        <v>24</v>
      </c>
      <c r="C103" s="3">
        <v>0.7</v>
      </c>
      <c r="D103" s="36">
        <v>0.8</v>
      </c>
      <c r="E103" s="53">
        <v>5.8</v>
      </c>
      <c r="F103" s="3">
        <v>4.2</v>
      </c>
      <c r="G103" s="3">
        <v>4.2</v>
      </c>
      <c r="H103" s="3">
        <v>1.6</v>
      </c>
      <c r="I103" s="3">
        <v>1.6</v>
      </c>
      <c r="J103" s="3">
        <v>1.4</v>
      </c>
      <c r="K103" s="3">
        <v>1.4</v>
      </c>
    </row>
    <row r="104" spans="1:11" ht="28.5" customHeight="1" x14ac:dyDescent="0.2">
      <c r="A104" s="4" t="s">
        <v>44</v>
      </c>
      <c r="B104" s="2" t="s">
        <v>32</v>
      </c>
      <c r="C104" s="3">
        <v>0.88</v>
      </c>
      <c r="D104" s="3">
        <f t="shared" ref="D104:K104" si="8">D98-D99</f>
        <v>0.88999999999999879</v>
      </c>
      <c r="E104" s="3">
        <f t="shared" si="8"/>
        <v>0.91000000000000014</v>
      </c>
      <c r="F104" s="3">
        <f t="shared" si="8"/>
        <v>0.91999999999999993</v>
      </c>
      <c r="G104" s="3">
        <f t="shared" si="8"/>
        <v>0.91999999999999993</v>
      </c>
      <c r="H104" s="3">
        <f t="shared" si="8"/>
        <v>0.91000000000000014</v>
      </c>
      <c r="I104" s="3">
        <f t="shared" si="8"/>
        <v>0.91000000000000014</v>
      </c>
      <c r="J104" s="3">
        <f>J98-J99</f>
        <v>0.69999999999999929</v>
      </c>
      <c r="K104" s="3">
        <f t="shared" si="8"/>
        <v>0.69999999999999929</v>
      </c>
    </row>
    <row r="105" spans="1:11" ht="56.25" x14ac:dyDescent="0.2">
      <c r="A105" s="4" t="s">
        <v>45</v>
      </c>
      <c r="B105" s="2" t="s">
        <v>32</v>
      </c>
      <c r="C105" s="18">
        <v>7.3999999999999996E-2</v>
      </c>
      <c r="D105" s="36">
        <v>0.09</v>
      </c>
      <c r="E105" s="36">
        <v>0.64500000000000002</v>
      </c>
      <c r="F105" s="18">
        <v>0.5</v>
      </c>
      <c r="G105" s="18">
        <v>0.5</v>
      </c>
      <c r="H105" s="18">
        <v>0.2</v>
      </c>
      <c r="I105" s="18">
        <v>0.2</v>
      </c>
      <c r="J105" s="18">
        <v>0.2</v>
      </c>
      <c r="K105" s="18">
        <v>0.2</v>
      </c>
    </row>
    <row r="106" spans="1:11" ht="33.75" customHeight="1" x14ac:dyDescent="0.2">
      <c r="A106" s="4" t="s">
        <v>46</v>
      </c>
      <c r="B106" s="2" t="s">
        <v>12</v>
      </c>
      <c r="C106" s="15">
        <f>C98*C100*12</f>
        <v>3724.2038400000001</v>
      </c>
      <c r="D106" s="15">
        <f t="shared" ref="D106:K106" si="9">D98*D100*12</f>
        <v>4183.9343999999992</v>
      </c>
      <c r="E106" s="15">
        <f t="shared" si="9"/>
        <v>4366.08</v>
      </c>
      <c r="F106" s="15">
        <f t="shared" si="9"/>
        <v>4764.6720000000005</v>
      </c>
      <c r="G106" s="15">
        <f t="shared" si="9"/>
        <v>4802.67</v>
      </c>
      <c r="H106" s="15">
        <f t="shared" si="9"/>
        <v>5030.2619999999997</v>
      </c>
      <c r="I106" s="15">
        <f t="shared" si="9"/>
        <v>5079.2520000000004</v>
      </c>
      <c r="J106" s="15">
        <f t="shared" si="9"/>
        <v>5321.34</v>
      </c>
      <c r="K106" s="15">
        <f t="shared" si="9"/>
        <v>5367.5999999999995</v>
      </c>
    </row>
    <row r="107" spans="1:11" s="30" customFormat="1" ht="23.25" customHeight="1" x14ac:dyDescent="0.3">
      <c r="A107" s="28" t="s">
        <v>111</v>
      </c>
      <c r="B107" s="29" t="s">
        <v>123</v>
      </c>
      <c r="C107" s="23">
        <v>122.26</v>
      </c>
      <c r="D107" s="22">
        <f>D106/C106*100</f>
        <v>112.34439842046882</v>
      </c>
      <c r="E107" s="22">
        <f>E106/D106*100</f>
        <v>104.35345257803279</v>
      </c>
      <c r="F107" s="23">
        <f>F106/C106*100</f>
        <v>127.93800244833</v>
      </c>
      <c r="G107" s="23">
        <f t="shared" ref="G107:K107" si="10">G106/F106*100</f>
        <v>100.79749455996129</v>
      </c>
      <c r="H107" s="23">
        <f>H106/F106*100</f>
        <v>105.57415074951642</v>
      </c>
      <c r="I107" s="23">
        <f t="shared" si="10"/>
        <v>100.97390553414516</v>
      </c>
      <c r="J107" s="23">
        <f>J106/H106*100</f>
        <v>105.78653756007144</v>
      </c>
      <c r="K107" s="23">
        <f t="shared" si="10"/>
        <v>100.86932990562528</v>
      </c>
    </row>
    <row r="108" spans="1:11" ht="24" customHeight="1" x14ac:dyDescent="0.2">
      <c r="A108" s="8" t="s">
        <v>150</v>
      </c>
      <c r="B108" s="2"/>
      <c r="C108" s="56"/>
      <c r="D108" s="36"/>
      <c r="E108" s="36"/>
      <c r="F108" s="3"/>
      <c r="G108" s="3"/>
      <c r="H108" s="3"/>
      <c r="I108" s="3"/>
      <c r="J108" s="3"/>
      <c r="K108" s="3"/>
    </row>
    <row r="109" spans="1:11" ht="37.5" x14ac:dyDescent="0.2">
      <c r="A109" s="5" t="s">
        <v>148</v>
      </c>
      <c r="B109" s="2" t="s">
        <v>147</v>
      </c>
      <c r="C109" s="36">
        <v>804</v>
      </c>
      <c r="D109" s="36">
        <v>802</v>
      </c>
      <c r="E109" s="36">
        <v>952</v>
      </c>
      <c r="F109" s="35">
        <v>952</v>
      </c>
      <c r="G109" s="35">
        <v>952</v>
      </c>
      <c r="H109" s="35">
        <v>1102</v>
      </c>
      <c r="I109" s="35">
        <v>1105</v>
      </c>
      <c r="J109" s="35">
        <v>1100</v>
      </c>
      <c r="K109" s="35">
        <v>1100</v>
      </c>
    </row>
    <row r="110" spans="1:11" ht="75" x14ac:dyDescent="0.2">
      <c r="A110" s="5" t="s">
        <v>146</v>
      </c>
      <c r="B110" s="6" t="s">
        <v>32</v>
      </c>
      <c r="C110" s="36">
        <v>2405</v>
      </c>
      <c r="D110" s="36">
        <v>2503</v>
      </c>
      <c r="E110" s="36">
        <v>2503</v>
      </c>
      <c r="F110" s="35">
        <v>2503</v>
      </c>
      <c r="G110" s="35">
        <v>2503</v>
      </c>
      <c r="H110" s="35">
        <v>2510</v>
      </c>
      <c r="I110" s="35">
        <v>2510</v>
      </c>
      <c r="J110" s="35">
        <v>2514</v>
      </c>
      <c r="K110" s="35">
        <v>2514</v>
      </c>
    </row>
    <row r="111" spans="1:11" x14ac:dyDescent="0.2">
      <c r="A111" s="5" t="s">
        <v>145</v>
      </c>
      <c r="B111" s="2" t="s">
        <v>32</v>
      </c>
      <c r="C111" s="36">
        <v>2405</v>
      </c>
      <c r="D111" s="36">
        <v>2503</v>
      </c>
      <c r="E111" s="36">
        <v>2503</v>
      </c>
      <c r="F111" s="35">
        <v>2503</v>
      </c>
      <c r="G111" s="35">
        <v>2503</v>
      </c>
      <c r="H111" s="35">
        <v>2510</v>
      </c>
      <c r="I111" s="35">
        <v>2510</v>
      </c>
      <c r="J111" s="35">
        <v>2514</v>
      </c>
      <c r="K111" s="35">
        <v>2514</v>
      </c>
    </row>
    <row r="112" spans="1:11" x14ac:dyDescent="0.2">
      <c r="A112" s="4" t="s">
        <v>144</v>
      </c>
      <c r="B112" s="6" t="s">
        <v>32</v>
      </c>
      <c r="C112" s="36"/>
      <c r="D112" s="36"/>
      <c r="E112" s="36"/>
      <c r="F112" s="3"/>
      <c r="G112" s="3"/>
      <c r="H112" s="3"/>
      <c r="I112" s="3"/>
      <c r="J112" s="3"/>
      <c r="K112" s="3"/>
    </row>
    <row r="113" spans="1:11" ht="56.25" x14ac:dyDescent="0.2">
      <c r="A113" s="5" t="s">
        <v>143</v>
      </c>
      <c r="B113" s="6" t="s">
        <v>32</v>
      </c>
      <c r="C113" s="36">
        <v>0.85399999999999998</v>
      </c>
      <c r="D113" s="36">
        <v>0.85799999999999998</v>
      </c>
      <c r="E113" s="36">
        <v>0.85799999999999998</v>
      </c>
      <c r="F113" s="17">
        <v>0.86</v>
      </c>
      <c r="G113" s="17">
        <v>0.86</v>
      </c>
      <c r="H113" s="17">
        <v>0.85699999999999998</v>
      </c>
      <c r="I113" s="17">
        <v>0.85699999999999998</v>
      </c>
      <c r="J113" s="17">
        <v>0.86</v>
      </c>
      <c r="K113" s="17">
        <v>0.86</v>
      </c>
    </row>
    <row r="114" spans="1:11" ht="37.5" x14ac:dyDescent="0.2">
      <c r="A114" s="5" t="s">
        <v>141</v>
      </c>
      <c r="B114" s="6" t="s">
        <v>32</v>
      </c>
      <c r="C114" s="36">
        <v>0.85399999999999998</v>
      </c>
      <c r="D114" s="36">
        <v>0.85799999999999998</v>
      </c>
      <c r="E114" s="36">
        <v>0.85799999999999998</v>
      </c>
      <c r="F114" s="17">
        <v>0.86</v>
      </c>
      <c r="G114" s="17">
        <v>0.86</v>
      </c>
      <c r="H114" s="17">
        <v>0.85699999999999998</v>
      </c>
      <c r="I114" s="17">
        <v>0.85699999999999998</v>
      </c>
      <c r="J114" s="17">
        <v>0.86</v>
      </c>
      <c r="K114" s="17">
        <v>0.86</v>
      </c>
    </row>
    <row r="115" spans="1:11" ht="56.25" x14ac:dyDescent="0.2">
      <c r="A115" s="5" t="s">
        <v>142</v>
      </c>
      <c r="B115" s="6" t="s">
        <v>32</v>
      </c>
      <c r="C115" s="36">
        <v>0.28499999999999998</v>
      </c>
      <c r="D115" s="54">
        <v>0.28999999999999998</v>
      </c>
      <c r="E115" s="36">
        <v>0.29499999999999998</v>
      </c>
      <c r="F115" s="17">
        <v>0.3</v>
      </c>
      <c r="G115" s="17">
        <v>0.3</v>
      </c>
      <c r="H115" s="17">
        <v>0.3</v>
      </c>
      <c r="I115" s="17">
        <v>0.3</v>
      </c>
      <c r="J115" s="17">
        <v>0.32</v>
      </c>
      <c r="K115" s="17">
        <v>0.32</v>
      </c>
    </row>
    <row r="116" spans="1:11" ht="37.5" x14ac:dyDescent="0.2">
      <c r="A116" s="5" t="s">
        <v>141</v>
      </c>
      <c r="B116" s="6" t="s">
        <v>32</v>
      </c>
      <c r="C116" s="36">
        <v>0.28499999999999998</v>
      </c>
      <c r="D116" s="54">
        <v>0.28999999999999998</v>
      </c>
      <c r="E116" s="36">
        <v>0.29499999999999998</v>
      </c>
      <c r="F116" s="17">
        <v>0.3</v>
      </c>
      <c r="G116" s="17">
        <v>0.3</v>
      </c>
      <c r="H116" s="17">
        <v>0.3</v>
      </c>
      <c r="I116" s="17">
        <v>0.3</v>
      </c>
      <c r="J116" s="17">
        <v>0.32</v>
      </c>
      <c r="K116" s="17">
        <v>0.32</v>
      </c>
    </row>
    <row r="117" spans="1:11" x14ac:dyDescent="0.2">
      <c r="A117" s="1" t="s">
        <v>140</v>
      </c>
      <c r="B117" s="2" t="s">
        <v>139</v>
      </c>
      <c r="C117" s="36"/>
      <c r="D117" s="36"/>
      <c r="E117" s="36"/>
      <c r="F117" s="3"/>
      <c r="G117" s="3"/>
      <c r="H117" s="3"/>
      <c r="I117" s="3"/>
      <c r="J117" s="3"/>
      <c r="K117" s="3"/>
    </row>
    <row r="118" spans="1:11" ht="59.25" customHeight="1" x14ac:dyDescent="0.2">
      <c r="A118" s="5" t="s">
        <v>138</v>
      </c>
      <c r="B118" s="6" t="s">
        <v>32</v>
      </c>
      <c r="C118" s="36">
        <v>0.13200000000000001</v>
      </c>
      <c r="D118" s="36">
        <v>0.13200000000000001</v>
      </c>
      <c r="E118" s="36">
        <v>0.13200000000000001</v>
      </c>
      <c r="F118" s="17">
        <v>0.13500000000000001</v>
      </c>
      <c r="G118" s="17">
        <v>0.13500000000000001</v>
      </c>
      <c r="H118" s="17">
        <v>0.128</v>
      </c>
      <c r="I118" s="17">
        <v>0.128</v>
      </c>
      <c r="J118" s="17">
        <v>0.13100000000000001</v>
      </c>
      <c r="K118" s="17">
        <v>0.13100000000000001</v>
      </c>
    </row>
    <row r="119" spans="1:11" ht="54.75" customHeight="1" x14ac:dyDescent="0.2">
      <c r="A119" s="5" t="s">
        <v>137</v>
      </c>
      <c r="B119" s="6" t="s">
        <v>32</v>
      </c>
      <c r="C119" s="36">
        <v>0.05</v>
      </c>
      <c r="D119" s="36">
        <v>0.05</v>
      </c>
      <c r="E119" s="36">
        <v>0.05</v>
      </c>
      <c r="F119" s="17">
        <v>0.05</v>
      </c>
      <c r="G119" s="17">
        <v>0.05</v>
      </c>
      <c r="H119" s="17">
        <v>4.7E-2</v>
      </c>
      <c r="I119" s="17">
        <v>4.7E-2</v>
      </c>
      <c r="J119" s="17">
        <v>0.05</v>
      </c>
      <c r="K119" s="17">
        <v>0.05</v>
      </c>
    </row>
    <row r="120" spans="1:11" x14ac:dyDescent="0.2">
      <c r="A120" s="1" t="s">
        <v>136</v>
      </c>
      <c r="B120" s="2"/>
      <c r="C120" s="36"/>
      <c r="D120" s="36"/>
      <c r="E120" s="36"/>
      <c r="F120" s="3"/>
      <c r="G120" s="3"/>
      <c r="H120" s="3"/>
      <c r="I120" s="3"/>
      <c r="J120" s="3"/>
      <c r="K120" s="3"/>
    </row>
    <row r="121" spans="1:11" ht="30" customHeight="1" x14ac:dyDescent="0.2">
      <c r="A121" s="4" t="s">
        <v>135</v>
      </c>
      <c r="B121" s="2" t="s">
        <v>134</v>
      </c>
      <c r="C121" s="36">
        <v>42.3</v>
      </c>
      <c r="D121" s="36">
        <v>42.3</v>
      </c>
      <c r="E121" s="36">
        <v>42.3</v>
      </c>
      <c r="F121" s="3">
        <v>42.5</v>
      </c>
      <c r="G121" s="3">
        <v>42.5</v>
      </c>
      <c r="H121" s="3">
        <v>42.5</v>
      </c>
      <c r="I121" s="3">
        <v>42.5</v>
      </c>
      <c r="J121" s="3">
        <v>42.5</v>
      </c>
      <c r="K121" s="3">
        <v>42.5</v>
      </c>
    </row>
    <row r="122" spans="1:11" ht="36.75" customHeight="1" x14ac:dyDescent="0.2">
      <c r="A122" s="4" t="s">
        <v>133</v>
      </c>
      <c r="B122" s="2" t="s">
        <v>131</v>
      </c>
      <c r="C122" s="36">
        <v>100</v>
      </c>
      <c r="D122" s="36">
        <v>100</v>
      </c>
      <c r="E122" s="36">
        <v>100</v>
      </c>
      <c r="F122" s="3">
        <v>100</v>
      </c>
      <c r="G122" s="3">
        <v>100</v>
      </c>
      <c r="H122" s="3">
        <v>100</v>
      </c>
      <c r="I122" s="3">
        <v>100</v>
      </c>
      <c r="J122" s="3">
        <v>100</v>
      </c>
      <c r="K122" s="3">
        <v>100</v>
      </c>
    </row>
    <row r="123" spans="1:11" ht="36.75" customHeight="1" x14ac:dyDescent="0.2">
      <c r="A123" s="4" t="s">
        <v>132</v>
      </c>
      <c r="B123" s="2" t="s">
        <v>131</v>
      </c>
      <c r="C123" s="36">
        <v>85</v>
      </c>
      <c r="D123" s="36">
        <v>85</v>
      </c>
      <c r="E123" s="36">
        <v>100</v>
      </c>
      <c r="F123" s="3">
        <v>100</v>
      </c>
      <c r="G123" s="3">
        <v>100</v>
      </c>
      <c r="H123" s="3">
        <v>100</v>
      </c>
      <c r="I123" s="3">
        <v>100</v>
      </c>
      <c r="J123" s="3">
        <v>100</v>
      </c>
      <c r="K123" s="3">
        <v>100</v>
      </c>
    </row>
    <row r="124" spans="1:11" x14ac:dyDescent="0.2">
      <c r="A124" s="1" t="s">
        <v>151</v>
      </c>
      <c r="B124" s="2"/>
      <c r="C124" s="36"/>
      <c r="D124" s="36"/>
      <c r="E124" s="36"/>
      <c r="F124" s="3"/>
      <c r="G124" s="3"/>
      <c r="H124" s="3"/>
      <c r="I124" s="3"/>
      <c r="J124" s="3"/>
      <c r="K124" s="3"/>
    </row>
    <row r="125" spans="1:11" ht="56.25" x14ac:dyDescent="0.2">
      <c r="A125" s="5" t="s">
        <v>149</v>
      </c>
      <c r="B125" s="6" t="s">
        <v>24</v>
      </c>
      <c r="C125" s="36">
        <v>68.05</v>
      </c>
      <c r="D125" s="36">
        <v>68.05</v>
      </c>
      <c r="E125" s="36">
        <v>68.5</v>
      </c>
      <c r="F125" s="3">
        <v>68.05</v>
      </c>
      <c r="G125" s="3">
        <v>68.05</v>
      </c>
      <c r="H125" s="3">
        <v>68.05</v>
      </c>
      <c r="I125" s="3">
        <v>68.05</v>
      </c>
      <c r="J125" s="3">
        <v>68.05</v>
      </c>
      <c r="K125" s="3">
        <v>68.05</v>
      </c>
    </row>
    <row r="126" spans="1:11" x14ac:dyDescent="0.2">
      <c r="A126" s="1" t="s">
        <v>152</v>
      </c>
      <c r="B126" s="2"/>
      <c r="C126" s="56"/>
      <c r="D126" s="36"/>
      <c r="E126" s="36"/>
      <c r="F126" s="3"/>
      <c r="G126" s="3"/>
      <c r="H126" s="3"/>
      <c r="I126" s="3"/>
      <c r="J126" s="3"/>
      <c r="K126" s="3"/>
    </row>
    <row r="127" spans="1:11" ht="37.5" x14ac:dyDescent="0.2">
      <c r="A127" s="8" t="s">
        <v>130</v>
      </c>
      <c r="B127" s="2"/>
      <c r="C127" s="56"/>
      <c r="D127" s="36"/>
      <c r="E127" s="36"/>
      <c r="F127" s="3"/>
      <c r="G127" s="3"/>
      <c r="H127" s="3"/>
      <c r="I127" s="3"/>
      <c r="J127" s="3"/>
      <c r="K127" s="3"/>
    </row>
    <row r="128" spans="1:11" x14ac:dyDescent="0.2">
      <c r="A128" s="5" t="s">
        <v>129</v>
      </c>
      <c r="B128" s="6" t="s">
        <v>32</v>
      </c>
      <c r="C128" s="36">
        <v>20.49</v>
      </c>
      <c r="D128" s="36">
        <v>20.5</v>
      </c>
      <c r="E128" s="53">
        <v>10</v>
      </c>
      <c r="F128" s="3">
        <v>20.6</v>
      </c>
      <c r="G128" s="3">
        <v>20.7</v>
      </c>
      <c r="H128" s="3">
        <v>20.8</v>
      </c>
      <c r="I128" s="3">
        <v>20.84</v>
      </c>
      <c r="J128" s="3">
        <v>20.9</v>
      </c>
      <c r="K128" s="3">
        <v>20.94</v>
      </c>
    </row>
    <row r="130" spans="1:6" ht="20.25" x14ac:dyDescent="0.3">
      <c r="A130" s="59" t="s">
        <v>171</v>
      </c>
      <c r="B130" s="60"/>
      <c r="C130" s="62" t="s">
        <v>172</v>
      </c>
      <c r="D130" s="62"/>
      <c r="E130" s="62"/>
      <c r="F130" s="57"/>
    </row>
    <row r="134" spans="1:6" x14ac:dyDescent="0.2">
      <c r="A134" t="s">
        <v>173</v>
      </c>
    </row>
  </sheetData>
  <mergeCells count="13">
    <mergeCell ref="J1:K1"/>
    <mergeCell ref="I2:L2"/>
    <mergeCell ref="C130:E130"/>
    <mergeCell ref="A3:J3"/>
    <mergeCell ref="A4:I4"/>
    <mergeCell ref="A5:A8"/>
    <mergeCell ref="C6:C8"/>
    <mergeCell ref="E6:E8"/>
    <mergeCell ref="D6:D8"/>
    <mergeCell ref="J5:K6"/>
    <mergeCell ref="H5:I6"/>
    <mergeCell ref="F5:G6"/>
    <mergeCell ref="B5:B8"/>
  </mergeCells>
  <pageMargins left="0.19685039370078741" right="0.19685039370078741" top="0.23622047244094491" bottom="0.19685039370078741" header="0" footer="0"/>
  <pageSetup paperSize="9" scale="58" fitToHeight="0" orientation="landscape" r:id="rId1"/>
  <headerFooter alignWithMargins="0"/>
  <rowBreaks count="5" manualBreakCount="5">
    <brk id="31" max="16383" man="1"/>
    <brk id="49" max="11" man="1"/>
    <brk id="69" max="11" man="1"/>
    <brk id="100" max="11" man="1"/>
    <brk id="1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view="pageBreakPreview" zoomScale="55" zoomScaleNormal="100" zoomScaleSheetLayoutView="55" workbookViewId="0">
      <pane ySplit="4" topLeftCell="A5" activePane="bottomLeft" state="frozen"/>
      <selection pane="bottomLeft" activeCell="A17" sqref="A17"/>
    </sheetView>
  </sheetViews>
  <sheetFormatPr defaultRowHeight="18.75" x14ac:dyDescent="0.2"/>
  <cols>
    <col min="1" max="1" width="76" customWidth="1"/>
    <col min="2" max="2" width="26.85546875" customWidth="1"/>
    <col min="3" max="3" width="16" style="10" customWidth="1"/>
    <col min="4" max="4" width="19.28515625" style="10" customWidth="1"/>
    <col min="5" max="5" width="18.42578125" style="37" customWidth="1"/>
    <col min="6" max="6" width="17.85546875" style="10" customWidth="1"/>
    <col min="7" max="7" width="16.5703125" style="10" customWidth="1"/>
    <col min="8" max="8" width="17.28515625" style="10" customWidth="1"/>
    <col min="9" max="9" width="17.7109375" style="10" customWidth="1"/>
    <col min="10" max="10" width="18.28515625" style="10" customWidth="1"/>
    <col min="11" max="11" width="19" style="10" customWidth="1"/>
    <col min="12" max="13" width="9.140625" style="10"/>
  </cols>
  <sheetData>
    <row r="1" spans="1:16" s="10" customFormat="1" ht="33.75" customHeight="1" x14ac:dyDescent="0.35">
      <c r="A1" s="63"/>
      <c r="B1" s="63"/>
      <c r="C1" s="63"/>
      <c r="D1" s="63"/>
      <c r="E1" s="63"/>
      <c r="F1" s="63"/>
      <c r="G1" s="63"/>
      <c r="H1" s="63"/>
      <c r="I1" s="63"/>
      <c r="J1" s="63"/>
      <c r="K1" s="74" t="s">
        <v>164</v>
      </c>
      <c r="L1" s="74"/>
      <c r="M1" s="74"/>
      <c r="N1" s="74"/>
      <c r="O1" s="74"/>
      <c r="P1" s="74"/>
    </row>
    <row r="2" spans="1:16" s="10" customFormat="1" ht="41.25" customHeight="1" x14ac:dyDescent="0.2">
      <c r="A2" s="63" t="s">
        <v>163</v>
      </c>
      <c r="B2" s="63"/>
      <c r="C2" s="63"/>
      <c r="D2" s="63"/>
      <c r="E2" s="63"/>
      <c r="F2" s="63"/>
      <c r="G2" s="63"/>
      <c r="H2" s="63"/>
      <c r="I2" s="63"/>
    </row>
    <row r="3" spans="1:16" s="10" customFormat="1" x14ac:dyDescent="0.2">
      <c r="E3" s="37"/>
    </row>
    <row r="4" spans="1:16" s="10" customFormat="1" ht="51.75" customHeight="1" x14ac:dyDescent="0.2">
      <c r="A4" s="64" t="s">
        <v>52</v>
      </c>
      <c r="B4" s="64" t="s">
        <v>53</v>
      </c>
      <c r="C4" s="64" t="s">
        <v>117</v>
      </c>
      <c r="D4" s="64" t="s">
        <v>153</v>
      </c>
      <c r="E4" s="64" t="s">
        <v>154</v>
      </c>
      <c r="F4" s="67" t="s">
        <v>112</v>
      </c>
      <c r="G4" s="68"/>
      <c r="H4" s="67" t="s">
        <v>113</v>
      </c>
      <c r="I4" s="68"/>
      <c r="J4" s="67" t="s">
        <v>155</v>
      </c>
      <c r="K4" s="68"/>
    </row>
    <row r="5" spans="1:16" s="10" customFormat="1" ht="30" customHeight="1" x14ac:dyDescent="0.2">
      <c r="A5" s="65"/>
      <c r="B5" s="65"/>
      <c r="C5" s="65"/>
      <c r="D5" s="65"/>
      <c r="E5" s="65"/>
      <c r="F5" s="69"/>
      <c r="G5" s="70"/>
      <c r="H5" s="69"/>
      <c r="I5" s="70"/>
      <c r="J5" s="69"/>
      <c r="K5" s="70"/>
    </row>
    <row r="6" spans="1:16" s="10" customFormat="1" ht="43.5" customHeight="1" x14ac:dyDescent="0.2">
      <c r="A6" s="65"/>
      <c r="B6" s="65"/>
      <c r="C6" s="65"/>
      <c r="D6" s="65"/>
      <c r="E6" s="65"/>
      <c r="F6" s="26" t="s">
        <v>87</v>
      </c>
      <c r="G6" s="26" t="s">
        <v>158</v>
      </c>
      <c r="H6" s="26" t="s">
        <v>87</v>
      </c>
      <c r="I6" s="26" t="s">
        <v>158</v>
      </c>
      <c r="J6" s="26" t="s">
        <v>87</v>
      </c>
      <c r="K6" s="26" t="s">
        <v>158</v>
      </c>
    </row>
    <row r="7" spans="1:16" s="10" customFormat="1" ht="27.75" customHeight="1" x14ac:dyDescent="0.2">
      <c r="A7" s="66"/>
      <c r="B7" s="66"/>
      <c r="C7" s="66"/>
      <c r="D7" s="66"/>
      <c r="E7" s="66"/>
      <c r="F7" s="26" t="s">
        <v>88</v>
      </c>
      <c r="G7" s="26" t="s">
        <v>89</v>
      </c>
      <c r="H7" s="26" t="s">
        <v>88</v>
      </c>
      <c r="I7" s="26" t="s">
        <v>89</v>
      </c>
      <c r="J7" s="26" t="s">
        <v>88</v>
      </c>
      <c r="K7" s="26" t="s">
        <v>89</v>
      </c>
    </row>
    <row r="8" spans="1:16" ht="38.25" customHeight="1" x14ac:dyDescent="0.2">
      <c r="A8" s="71" t="s">
        <v>108</v>
      </c>
      <c r="B8" s="72"/>
      <c r="C8" s="72"/>
      <c r="D8" s="72"/>
      <c r="E8" s="72"/>
      <c r="F8" s="72"/>
      <c r="G8" s="72"/>
      <c r="H8" s="72"/>
      <c r="I8" s="72"/>
      <c r="J8" s="72"/>
      <c r="K8" s="73"/>
    </row>
    <row r="9" spans="1:16" s="10" customFormat="1" ht="37.5" x14ac:dyDescent="0.2">
      <c r="A9" s="13" t="s">
        <v>6</v>
      </c>
      <c r="B9" s="12" t="s">
        <v>9</v>
      </c>
      <c r="C9" s="3">
        <v>484.65</v>
      </c>
      <c r="D9" s="3">
        <v>691.78</v>
      </c>
      <c r="E9" s="36">
        <v>667.19</v>
      </c>
      <c r="F9" s="3">
        <v>548.53</v>
      </c>
      <c r="G9" s="3">
        <v>548.53</v>
      </c>
      <c r="H9" s="3">
        <v>480.61900000000003</v>
      </c>
      <c r="I9" s="3">
        <v>480.62</v>
      </c>
      <c r="J9" s="3">
        <v>447.48</v>
      </c>
      <c r="K9" s="3">
        <v>447.48</v>
      </c>
    </row>
    <row r="10" spans="1:16" s="10" customFormat="1" ht="28.5" customHeight="1" x14ac:dyDescent="0.2">
      <c r="A10" s="33" t="s">
        <v>76</v>
      </c>
      <c r="B10" s="32" t="s">
        <v>36</v>
      </c>
      <c r="C10" s="3">
        <v>103.04</v>
      </c>
      <c r="D10" s="3">
        <v>125.29</v>
      </c>
      <c r="E10" s="3">
        <v>182.19</v>
      </c>
      <c r="F10" s="3">
        <v>194.01</v>
      </c>
      <c r="G10" s="3">
        <v>194.01</v>
      </c>
      <c r="H10" s="3">
        <v>200.07</v>
      </c>
      <c r="I10" s="3">
        <v>200.07</v>
      </c>
      <c r="J10" s="3">
        <v>206.36</v>
      </c>
      <c r="K10" s="3">
        <v>206.36</v>
      </c>
    </row>
    <row r="11" spans="1:16" s="10" customFormat="1" ht="45.75" customHeight="1" x14ac:dyDescent="0.2">
      <c r="A11" s="33" t="s">
        <v>165</v>
      </c>
      <c r="B11" s="43" t="s">
        <v>36</v>
      </c>
      <c r="C11" s="20">
        <v>86.71</v>
      </c>
      <c r="D11" s="20">
        <v>109.58</v>
      </c>
      <c r="E11" s="44">
        <v>166.39</v>
      </c>
      <c r="F11" s="20">
        <v>183.93</v>
      </c>
      <c r="G11" s="20">
        <v>183.93</v>
      </c>
      <c r="H11" s="20">
        <v>189.86</v>
      </c>
      <c r="I11" s="20">
        <v>189.86</v>
      </c>
      <c r="J11" s="20">
        <v>196.04</v>
      </c>
      <c r="K11" s="20">
        <v>196.04</v>
      </c>
    </row>
    <row r="12" spans="1:16" s="10" customFormat="1" x14ac:dyDescent="0.2">
      <c r="A12" s="31" t="s">
        <v>16</v>
      </c>
      <c r="B12" s="32"/>
      <c r="C12" s="3"/>
      <c r="D12" s="3"/>
      <c r="E12" s="36"/>
      <c r="F12" s="3"/>
      <c r="G12" s="3"/>
      <c r="H12" s="3"/>
      <c r="I12" s="3"/>
      <c r="J12" s="3"/>
      <c r="K12" s="3"/>
    </row>
    <row r="13" spans="1:16" s="10" customFormat="1" x14ac:dyDescent="0.2">
      <c r="A13" s="31" t="s">
        <v>1</v>
      </c>
      <c r="B13" s="32" t="s">
        <v>36</v>
      </c>
      <c r="C13" s="3"/>
      <c r="D13" s="3"/>
      <c r="E13" s="36"/>
      <c r="F13" s="3"/>
      <c r="G13" s="3"/>
      <c r="H13" s="3"/>
      <c r="I13" s="3"/>
      <c r="J13" s="3"/>
      <c r="K13" s="3"/>
    </row>
    <row r="14" spans="1:16" s="10" customFormat="1" x14ac:dyDescent="0.2">
      <c r="A14" s="31" t="s">
        <v>2</v>
      </c>
      <c r="B14" s="32" t="s">
        <v>36</v>
      </c>
      <c r="C14" s="3">
        <v>59.95</v>
      </c>
      <c r="D14" s="3">
        <v>75.37</v>
      </c>
      <c r="E14" s="36">
        <v>133.35</v>
      </c>
      <c r="F14" s="3">
        <v>148.85</v>
      </c>
      <c r="G14" s="3">
        <v>148.85</v>
      </c>
      <c r="H14" s="3">
        <v>154.80000000000001</v>
      </c>
      <c r="I14" s="3">
        <v>154.80000000000001</v>
      </c>
      <c r="J14" s="3">
        <v>160.99</v>
      </c>
      <c r="K14" s="3">
        <v>160.99</v>
      </c>
    </row>
    <row r="15" spans="1:16" s="10" customFormat="1" ht="37.5" x14ac:dyDescent="0.2">
      <c r="A15" s="31" t="s">
        <v>3</v>
      </c>
      <c r="B15" s="32" t="s">
        <v>36</v>
      </c>
      <c r="C15" s="3">
        <v>0</v>
      </c>
      <c r="D15" s="3">
        <v>6.87</v>
      </c>
      <c r="E15" s="36">
        <v>7.6</v>
      </c>
      <c r="F15" s="3">
        <v>7.27</v>
      </c>
      <c r="G15" s="3">
        <v>7.27</v>
      </c>
      <c r="H15" s="3">
        <v>7.27</v>
      </c>
      <c r="I15" s="3">
        <v>7.27</v>
      </c>
      <c r="J15" s="3">
        <v>7.27</v>
      </c>
      <c r="K15" s="3">
        <v>7.27</v>
      </c>
    </row>
    <row r="16" spans="1:16" s="10" customFormat="1" x14ac:dyDescent="0.2">
      <c r="A16" s="31" t="s">
        <v>4</v>
      </c>
      <c r="B16" s="32" t="s">
        <v>36</v>
      </c>
      <c r="C16" s="3">
        <v>1.96</v>
      </c>
      <c r="D16" s="3">
        <v>1.9</v>
      </c>
      <c r="E16" s="36">
        <v>1.47</v>
      </c>
      <c r="F16" s="3">
        <v>1.81</v>
      </c>
      <c r="G16" s="3">
        <v>1.81</v>
      </c>
      <c r="H16" s="3">
        <v>1.79</v>
      </c>
      <c r="I16" s="3">
        <v>1.79</v>
      </c>
      <c r="J16" s="3">
        <v>1.78</v>
      </c>
      <c r="K16" s="3">
        <v>1.78</v>
      </c>
      <c r="L16" s="38">
        <v>137.72999999999999</v>
      </c>
    </row>
    <row r="17" spans="1:12" s="10" customFormat="1" x14ac:dyDescent="0.2">
      <c r="A17" s="31" t="s">
        <v>5</v>
      </c>
      <c r="B17" s="32" t="s">
        <v>36</v>
      </c>
      <c r="C17" s="3">
        <v>12.67</v>
      </c>
      <c r="D17" s="3">
        <v>13.46</v>
      </c>
      <c r="E17" s="36">
        <v>12.03</v>
      </c>
      <c r="F17" s="3">
        <v>13.23</v>
      </c>
      <c r="G17" s="3">
        <v>13.23</v>
      </c>
      <c r="H17" s="3">
        <v>13.23</v>
      </c>
      <c r="I17" s="3">
        <v>13.23</v>
      </c>
      <c r="J17" s="3">
        <v>13.23</v>
      </c>
      <c r="K17" s="3">
        <v>13.23</v>
      </c>
      <c r="L17" s="38">
        <v>6.64</v>
      </c>
    </row>
    <row r="18" spans="1:12" s="10" customFormat="1" x14ac:dyDescent="0.2">
      <c r="A18" s="11" t="s">
        <v>94</v>
      </c>
      <c r="B18" s="12"/>
      <c r="C18" s="3"/>
      <c r="D18" s="3"/>
      <c r="E18" s="36"/>
      <c r="F18" s="3"/>
      <c r="G18" s="3"/>
      <c r="H18" s="3"/>
      <c r="I18" s="3"/>
      <c r="J18" s="3"/>
      <c r="K18" s="3"/>
      <c r="L18" s="38">
        <v>12.63</v>
      </c>
    </row>
    <row r="19" spans="1:12" s="10" customFormat="1" x14ac:dyDescent="0.2">
      <c r="A19" s="14" t="s">
        <v>95</v>
      </c>
      <c r="B19" s="12" t="s">
        <v>36</v>
      </c>
      <c r="C19" s="3">
        <v>98.05</v>
      </c>
      <c r="D19" s="3">
        <v>180.36</v>
      </c>
      <c r="E19" s="36">
        <v>198.96</v>
      </c>
      <c r="F19" s="3">
        <v>70.95</v>
      </c>
      <c r="G19" s="3">
        <v>70.95</v>
      </c>
      <c r="H19" s="3">
        <v>33.47</v>
      </c>
      <c r="I19" s="3">
        <v>33.47</v>
      </c>
      <c r="J19" s="3">
        <v>15.81</v>
      </c>
      <c r="K19" s="3">
        <v>15.81</v>
      </c>
    </row>
    <row r="20" spans="1:12" s="10" customFormat="1" x14ac:dyDescent="0.2">
      <c r="A20" s="14" t="s">
        <v>96</v>
      </c>
      <c r="B20" s="12" t="s">
        <v>36</v>
      </c>
      <c r="C20" s="3">
        <v>158.44999999999999</v>
      </c>
      <c r="D20" s="3">
        <v>181.68</v>
      </c>
      <c r="E20" s="36">
        <v>182.04</v>
      </c>
      <c r="F20" s="3">
        <v>190.52</v>
      </c>
      <c r="G20" s="3">
        <v>190.52</v>
      </c>
      <c r="H20" s="3">
        <v>190.55</v>
      </c>
      <c r="I20" s="3">
        <v>190.55</v>
      </c>
      <c r="J20" s="3">
        <v>190.65</v>
      </c>
      <c r="K20" s="3">
        <v>190.65</v>
      </c>
    </row>
    <row r="21" spans="1:12" s="10" customFormat="1" x14ac:dyDescent="0.2">
      <c r="A21" s="14" t="s">
        <v>97</v>
      </c>
      <c r="B21" s="12" t="s">
        <v>36</v>
      </c>
      <c r="C21" s="3">
        <v>104.53</v>
      </c>
      <c r="D21" s="3">
        <v>105.01</v>
      </c>
      <c r="E21" s="36">
        <v>43.25</v>
      </c>
      <c r="F21" s="3">
        <v>35.19</v>
      </c>
      <c r="G21" s="3">
        <v>35.19</v>
      </c>
      <c r="H21" s="3">
        <v>15.34</v>
      </c>
      <c r="I21" s="3">
        <v>15.34</v>
      </c>
      <c r="J21" s="3">
        <v>10.28</v>
      </c>
      <c r="K21" s="3">
        <v>10.28</v>
      </c>
    </row>
    <row r="22" spans="1:12" s="10" customFormat="1" ht="48.75" customHeight="1" x14ac:dyDescent="0.2">
      <c r="A22" s="13" t="s">
        <v>7</v>
      </c>
      <c r="B22" s="12" t="s">
        <v>36</v>
      </c>
      <c r="C22" s="3">
        <v>460.85</v>
      </c>
      <c r="D22" s="3">
        <v>697.15</v>
      </c>
      <c r="E22" s="36">
        <v>693.81</v>
      </c>
      <c r="F22" s="3">
        <v>548.53</v>
      </c>
      <c r="G22" s="3">
        <v>548.53</v>
      </c>
      <c r="H22" s="3">
        <v>480.61900000000003</v>
      </c>
      <c r="I22" s="3">
        <v>480.62</v>
      </c>
      <c r="J22" s="3">
        <v>447.48</v>
      </c>
      <c r="K22" s="3">
        <v>447.48</v>
      </c>
    </row>
    <row r="23" spans="1:12" ht="35.25" customHeight="1" x14ac:dyDescent="0.2"/>
    <row r="24" spans="1:12" ht="26.25" x14ac:dyDescent="0.4">
      <c r="B24" s="45" t="s">
        <v>162</v>
      </c>
      <c r="C24" s="46"/>
      <c r="D24" s="46"/>
      <c r="E24" s="47"/>
      <c r="F24" s="46"/>
      <c r="G24" s="46"/>
      <c r="H24" s="46" t="s">
        <v>125</v>
      </c>
      <c r="I24" s="46"/>
    </row>
  </sheetData>
  <mergeCells count="12">
    <mergeCell ref="A8:K8"/>
    <mergeCell ref="K1:P1"/>
    <mergeCell ref="A1:J1"/>
    <mergeCell ref="A2:I2"/>
    <mergeCell ref="F4:G5"/>
    <mergeCell ref="H4:I5"/>
    <mergeCell ref="J4:K5"/>
    <mergeCell ref="A4:A7"/>
    <mergeCell ref="B4:B7"/>
    <mergeCell ref="C4:C7"/>
    <mergeCell ref="D4:D7"/>
    <mergeCell ref="E4:E7"/>
  </mergeCells>
  <phoneticPr fontId="5" type="noConversion"/>
  <pageMargins left="0.19685039370078741" right="0.19685039370078741" top="0.25" bottom="0.19685039370078741" header="0" footer="0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форма 2п (2)</vt:lpstr>
      <vt:lpstr>изменения 12.12</vt:lpstr>
      <vt:lpstr>'изменения 12.12'!Заголовки_для_печати</vt:lpstr>
      <vt:lpstr>'форма 2п (2)'!Заголовки_для_печати</vt:lpstr>
      <vt:lpstr>'изменения 12.12'!Область_печати</vt:lpstr>
      <vt:lpstr>'форма 2п (2)'!Область_печати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ЭО</cp:lastModifiedBy>
  <cp:lastPrinted>2020-09-04T03:16:59Z</cp:lastPrinted>
  <dcterms:created xsi:type="dcterms:W3CDTF">2013-05-25T16:45:04Z</dcterms:created>
  <dcterms:modified xsi:type="dcterms:W3CDTF">2021-01-26T08:10:19Z</dcterms:modified>
</cp:coreProperties>
</file>