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7875" activeTab="7"/>
  </bookViews>
  <sheets>
    <sheet name="дошкольное" sheetId="5" r:id="rId1"/>
    <sheet name="Общее" sheetId="14" r:id="rId2"/>
    <sheet name="доп. образование" sheetId="15" r:id="rId3"/>
    <sheet name="летний отдых" sheetId="16" r:id="rId4"/>
    <sheet name="мероприятия" sheetId="17" r:id="rId5"/>
    <sheet name="кадры" sheetId="18" r:id="rId6"/>
    <sheet name="прочие вопросы" sheetId="19" r:id="rId7"/>
    <sheet name="перечень" sheetId="20" r:id="rId8"/>
    <sheet name="Лист1" sheetId="21" r:id="rId9"/>
  </sheets>
  <calcPr calcId="125725"/>
</workbook>
</file>

<file path=xl/calcChain.xml><?xml version="1.0" encoding="utf-8"?>
<calcChain xmlns="http://schemas.openxmlformats.org/spreadsheetml/2006/main">
  <c r="J31" i="14"/>
  <c r="K31"/>
  <c r="L31"/>
  <c r="I31"/>
  <c r="M35" i="20"/>
  <c r="M39" l="1"/>
  <c r="N39"/>
  <c r="O39"/>
  <c r="L39"/>
  <c r="N30"/>
  <c r="O30"/>
  <c r="L30"/>
  <c r="M23"/>
  <c r="N23"/>
  <c r="O23"/>
  <c r="L23"/>
  <c r="L24"/>
  <c r="M18"/>
  <c r="N18"/>
  <c r="O18"/>
  <c r="L18"/>
  <c r="L19"/>
  <c r="M20"/>
  <c r="N20"/>
  <c r="O20"/>
  <c r="L20"/>
  <c r="M12"/>
  <c r="N12"/>
  <c r="O12"/>
  <c r="L12"/>
  <c r="L13"/>
  <c r="N14"/>
  <c r="O14"/>
  <c r="L14"/>
  <c r="M8"/>
  <c r="N8"/>
  <c r="O8"/>
  <c r="L8"/>
  <c r="L9"/>
  <c r="M10"/>
  <c r="N10"/>
  <c r="O10"/>
  <c r="L10"/>
  <c r="J13" i="18"/>
  <c r="K13"/>
  <c r="L13"/>
  <c r="I32" i="15" l="1"/>
  <c r="J32"/>
  <c r="K32"/>
  <c r="L32"/>
  <c r="K58" i="14" l="1"/>
  <c r="J15" i="5" l="1"/>
  <c r="J36"/>
  <c r="I42" i="20" l="1"/>
  <c r="J42"/>
  <c r="K42"/>
  <c r="H42"/>
  <c r="I43"/>
  <c r="J43"/>
  <c r="K43"/>
  <c r="L43"/>
  <c r="M43"/>
  <c r="N43"/>
  <c r="O43"/>
  <c r="H43"/>
  <c r="I44"/>
  <c r="J44"/>
  <c r="K44"/>
  <c r="H44"/>
  <c r="I45"/>
  <c r="J45"/>
  <c r="K45"/>
  <c r="H45"/>
  <c r="I46"/>
  <c r="J46"/>
  <c r="K46"/>
  <c r="H46"/>
  <c r="I37"/>
  <c r="J37"/>
  <c r="K37"/>
  <c r="H37"/>
  <c r="F5" i="19"/>
  <c r="G5"/>
  <c r="H5"/>
  <c r="I5"/>
  <c r="E5"/>
  <c r="F7"/>
  <c r="G7"/>
  <c r="H7"/>
  <c r="I7"/>
  <c r="J7"/>
  <c r="K7"/>
  <c r="L7"/>
  <c r="E7"/>
  <c r="F8"/>
  <c r="G8"/>
  <c r="H8"/>
  <c r="I8"/>
  <c r="L40" i="20" s="1"/>
  <c r="L37" s="1"/>
  <c r="J8" i="19"/>
  <c r="K8"/>
  <c r="L8"/>
  <c r="E8"/>
  <c r="I32" i="20"/>
  <c r="J32"/>
  <c r="K32"/>
  <c r="H32"/>
  <c r="F5" i="18"/>
  <c r="G5"/>
  <c r="H5"/>
  <c r="E5"/>
  <c r="F7"/>
  <c r="G7"/>
  <c r="H7"/>
  <c r="I7"/>
  <c r="L34" i="20" s="1"/>
  <c r="L44" s="1"/>
  <c r="J7" i="18"/>
  <c r="M34" i="20" s="1"/>
  <c r="K7" i="18"/>
  <c r="N34" i="20" s="1"/>
  <c r="L7" i="18"/>
  <c r="O34" i="20" s="1"/>
  <c r="E7" i="18"/>
  <c r="F8"/>
  <c r="G8"/>
  <c r="H8"/>
  <c r="I8"/>
  <c r="L35" i="20" s="1"/>
  <c r="J8" i="18"/>
  <c r="M32" i="20" s="1"/>
  <c r="K8" i="18"/>
  <c r="L8"/>
  <c r="E8"/>
  <c r="I27" i="20"/>
  <c r="J27"/>
  <c r="K27"/>
  <c r="L27"/>
  <c r="N27"/>
  <c r="O27"/>
  <c r="H27"/>
  <c r="L5" i="17"/>
  <c r="F5"/>
  <c r="G5"/>
  <c r="H5"/>
  <c r="I5"/>
  <c r="E5"/>
  <c r="F8"/>
  <c r="G8"/>
  <c r="H8"/>
  <c r="I8"/>
  <c r="J8"/>
  <c r="J5" s="1"/>
  <c r="M30" i="20" s="1"/>
  <c r="M27" s="1"/>
  <c r="K8" i="17"/>
  <c r="K5" s="1"/>
  <c r="L8"/>
  <c r="E8"/>
  <c r="I21" i="20"/>
  <c r="J21"/>
  <c r="K21"/>
  <c r="L21"/>
  <c r="H21"/>
  <c r="F9" i="16"/>
  <c r="G9"/>
  <c r="H9"/>
  <c r="I9"/>
  <c r="J9"/>
  <c r="K9"/>
  <c r="L9"/>
  <c r="F8"/>
  <c r="G8"/>
  <c r="H8"/>
  <c r="I8"/>
  <c r="J8"/>
  <c r="K8"/>
  <c r="L8"/>
  <c r="F7"/>
  <c r="F6" s="1"/>
  <c r="G7"/>
  <c r="G6" s="1"/>
  <c r="H7"/>
  <c r="H6" s="1"/>
  <c r="I7"/>
  <c r="J7"/>
  <c r="K7"/>
  <c r="K6" s="1"/>
  <c r="L7"/>
  <c r="L6" s="1"/>
  <c r="E9"/>
  <c r="E8"/>
  <c r="E7"/>
  <c r="E6" s="1"/>
  <c r="L45" i="20" l="1"/>
  <c r="J6" i="16"/>
  <c r="K5" i="18"/>
  <c r="N35" i="20"/>
  <c r="N32" s="1"/>
  <c r="L5" i="18"/>
  <c r="O35" i="20"/>
  <c r="O32" s="1"/>
  <c r="K5" i="19"/>
  <c r="N40" i="20"/>
  <c r="N37" s="1"/>
  <c r="L5" i="19"/>
  <c r="O40" i="20"/>
  <c r="J5" i="19"/>
  <c r="M40" i="20"/>
  <c r="M37" s="1"/>
  <c r="L32"/>
  <c r="J5" i="18"/>
  <c r="I5"/>
  <c r="I6" i="16"/>
  <c r="I16" i="20"/>
  <c r="J16"/>
  <c r="K16"/>
  <c r="L16"/>
  <c r="H16"/>
  <c r="F5" i="15"/>
  <c r="G5"/>
  <c r="H5"/>
  <c r="E5"/>
  <c r="F6"/>
  <c r="G6"/>
  <c r="H6"/>
  <c r="I6"/>
  <c r="J6"/>
  <c r="K6"/>
  <c r="L6"/>
  <c r="E6"/>
  <c r="F7"/>
  <c r="G7"/>
  <c r="H7"/>
  <c r="I7"/>
  <c r="E7"/>
  <c r="F8"/>
  <c r="G8"/>
  <c r="H8"/>
  <c r="I8"/>
  <c r="I5" s="1"/>
  <c r="E8"/>
  <c r="F9"/>
  <c r="G9"/>
  <c r="H9"/>
  <c r="I9"/>
  <c r="J9"/>
  <c r="K9"/>
  <c r="L9"/>
  <c r="E9"/>
  <c r="H9" i="14"/>
  <c r="I11" i="20"/>
  <c r="J11"/>
  <c r="K11"/>
  <c r="H11"/>
  <c r="F5" i="14"/>
  <c r="G5"/>
  <c r="H5"/>
  <c r="E5"/>
  <c r="F6"/>
  <c r="G6"/>
  <c r="H6"/>
  <c r="I6"/>
  <c r="E6"/>
  <c r="F7"/>
  <c r="G7"/>
  <c r="H7"/>
  <c r="E7"/>
  <c r="F8"/>
  <c r="G8"/>
  <c r="H8"/>
  <c r="E8"/>
  <c r="F9"/>
  <c r="G9"/>
  <c r="E9"/>
  <c r="J6" i="20"/>
  <c r="K6"/>
  <c r="L6"/>
  <c r="I6"/>
  <c r="F6" i="5"/>
  <c r="G6"/>
  <c r="H6"/>
  <c r="E6"/>
  <c r="F7"/>
  <c r="G7"/>
  <c r="H7"/>
  <c r="I7"/>
  <c r="J7"/>
  <c r="K7"/>
  <c r="L7"/>
  <c r="E7"/>
  <c r="F8"/>
  <c r="G8"/>
  <c r="H8"/>
  <c r="E8"/>
  <c r="F9"/>
  <c r="G9"/>
  <c r="H9"/>
  <c r="E9"/>
  <c r="F10"/>
  <c r="G10"/>
  <c r="H10"/>
  <c r="I10"/>
  <c r="J10"/>
  <c r="E10"/>
  <c r="I19" i="19"/>
  <c r="J19"/>
  <c r="K19"/>
  <c r="L19"/>
  <c r="I13"/>
  <c r="J13"/>
  <c r="K13"/>
  <c r="L13"/>
  <c r="H19"/>
  <c r="H13"/>
  <c r="O37" i="20" l="1"/>
  <c r="H9" i="19"/>
  <c r="I9"/>
  <c r="J9"/>
  <c r="K9"/>
  <c r="L9"/>
  <c r="G9"/>
  <c r="H13" i="18"/>
  <c r="I13"/>
  <c r="H9"/>
  <c r="I9"/>
  <c r="J9"/>
  <c r="K9"/>
  <c r="L9"/>
  <c r="G9"/>
  <c r="G13"/>
  <c r="F9"/>
  <c r="H9" i="17"/>
  <c r="I9"/>
  <c r="J9"/>
  <c r="K9"/>
  <c r="L9"/>
  <c r="G9"/>
  <c r="L86" i="14"/>
  <c r="L70"/>
  <c r="K62"/>
  <c r="I12" i="15" l="1"/>
  <c r="G10" i="16"/>
  <c r="H10"/>
  <c r="I10"/>
  <c r="J10"/>
  <c r="K10"/>
  <c r="L10"/>
  <c r="F10"/>
  <c r="G14"/>
  <c r="H14"/>
  <c r="I14"/>
  <c r="J14"/>
  <c r="M24" i="20" s="1"/>
  <c r="M21" s="1"/>
  <c r="K14" i="16"/>
  <c r="N24" i="20" s="1"/>
  <c r="N21" s="1"/>
  <c r="L14" i="16"/>
  <c r="O24" i="20" s="1"/>
  <c r="O21" s="1"/>
  <c r="F14" i="16"/>
  <c r="E10"/>
  <c r="L36" i="15"/>
  <c r="K36"/>
  <c r="J36"/>
  <c r="I36"/>
  <c r="I15"/>
  <c r="J15"/>
  <c r="K15"/>
  <c r="L15"/>
  <c r="I27" l="1"/>
  <c r="J27"/>
  <c r="K27"/>
  <c r="L27"/>
  <c r="H15"/>
  <c r="H27" l="1"/>
  <c r="H32"/>
  <c r="H36"/>
  <c r="G36"/>
  <c r="G32"/>
  <c r="G27"/>
  <c r="H14"/>
  <c r="I14"/>
  <c r="J14"/>
  <c r="K14"/>
  <c r="L14"/>
  <c r="H13"/>
  <c r="I13"/>
  <c r="I10" s="1"/>
  <c r="J13"/>
  <c r="J8" s="1"/>
  <c r="M19" i="20" s="1"/>
  <c r="M16" s="1"/>
  <c r="K13" i="15"/>
  <c r="K8" s="1"/>
  <c r="N19" i="20" s="1"/>
  <c r="L13" i="15"/>
  <c r="L8" s="1"/>
  <c r="O19" i="20" s="1"/>
  <c r="O16" s="1"/>
  <c r="H12" i="15"/>
  <c r="J12"/>
  <c r="J7" s="1"/>
  <c r="K12"/>
  <c r="K7" s="1"/>
  <c r="L12"/>
  <c r="L7" s="1"/>
  <c r="H22"/>
  <c r="I22"/>
  <c r="J22"/>
  <c r="K22"/>
  <c r="L22"/>
  <c r="G22"/>
  <c r="G10"/>
  <c r="G12"/>
  <c r="G13"/>
  <c r="G14"/>
  <c r="G15"/>
  <c r="H18"/>
  <c r="I18"/>
  <c r="J18"/>
  <c r="K18"/>
  <c r="L18"/>
  <c r="G18"/>
  <c r="L52" i="14"/>
  <c r="L53"/>
  <c r="K52"/>
  <c r="K48" s="1"/>
  <c r="K53"/>
  <c r="L74"/>
  <c r="L78"/>
  <c r="K66"/>
  <c r="J52"/>
  <c r="J53"/>
  <c r="J58"/>
  <c r="J54"/>
  <c r="N16" i="20" l="1"/>
  <c r="J5" i="15"/>
  <c r="K5"/>
  <c r="L5"/>
  <c r="J10"/>
  <c r="L51" i="14"/>
  <c r="L49"/>
  <c r="K51"/>
  <c r="K49"/>
  <c r="K10" i="15"/>
  <c r="H10"/>
  <c r="L10"/>
  <c r="K46" i="14"/>
  <c r="I50"/>
  <c r="J50"/>
  <c r="K50"/>
  <c r="L50"/>
  <c r="H50"/>
  <c r="J51"/>
  <c r="J48"/>
  <c r="L48"/>
  <c r="J49"/>
  <c r="H48"/>
  <c r="H49"/>
  <c r="H106"/>
  <c r="H104" s="1"/>
  <c r="I106"/>
  <c r="J106"/>
  <c r="K106"/>
  <c r="L106"/>
  <c r="L104" s="1"/>
  <c r="H107"/>
  <c r="I104"/>
  <c r="K104"/>
  <c r="G106"/>
  <c r="G107"/>
  <c r="G104" s="1"/>
  <c r="G108"/>
  <c r="J101"/>
  <c r="K101"/>
  <c r="L101"/>
  <c r="J98"/>
  <c r="K98"/>
  <c r="L98"/>
  <c r="I98"/>
  <c r="I99"/>
  <c r="I48" s="1"/>
  <c r="I100"/>
  <c r="I49" s="1"/>
  <c r="I108"/>
  <c r="H108"/>
  <c r="G101"/>
  <c r="I95"/>
  <c r="J95"/>
  <c r="K95"/>
  <c r="L95"/>
  <c r="H95"/>
  <c r="I91"/>
  <c r="J86"/>
  <c r="I28"/>
  <c r="I11" s="1"/>
  <c r="J28"/>
  <c r="K28"/>
  <c r="K11" s="1"/>
  <c r="K6" s="1"/>
  <c r="L28"/>
  <c r="L11" s="1"/>
  <c r="L6" s="1"/>
  <c r="I29"/>
  <c r="I12" s="1"/>
  <c r="J29"/>
  <c r="J12" s="1"/>
  <c r="J7" s="1"/>
  <c r="M13" i="20" s="1"/>
  <c r="K29" i="14"/>
  <c r="K12" s="1"/>
  <c r="K7" s="1"/>
  <c r="N13" i="20" s="1"/>
  <c r="L29" i="14"/>
  <c r="L12" s="1"/>
  <c r="L7" s="1"/>
  <c r="O13" i="20" s="1"/>
  <c r="L30" i="14"/>
  <c r="I30"/>
  <c r="J30"/>
  <c r="K30"/>
  <c r="K13" s="1"/>
  <c r="K8" s="1"/>
  <c r="I14"/>
  <c r="I9" s="1"/>
  <c r="L15" i="20" s="1"/>
  <c r="J14" i="14"/>
  <c r="J9" s="1"/>
  <c r="M15" i="20" s="1"/>
  <c r="M46" s="1"/>
  <c r="K14" i="14"/>
  <c r="K9" s="1"/>
  <c r="N15" i="20" s="1"/>
  <c r="N46" s="1"/>
  <c r="L14" i="14"/>
  <c r="L9" s="1"/>
  <c r="O15" i="20" s="1"/>
  <c r="O46" s="1"/>
  <c r="H31" i="14"/>
  <c r="H14" s="1"/>
  <c r="H30"/>
  <c r="H13" s="1"/>
  <c r="H29"/>
  <c r="H12" s="1"/>
  <c r="H28"/>
  <c r="H11" s="1"/>
  <c r="I40"/>
  <c r="J40"/>
  <c r="K40"/>
  <c r="L40"/>
  <c r="H40"/>
  <c r="H36"/>
  <c r="I36"/>
  <c r="J36"/>
  <c r="K36"/>
  <c r="L36"/>
  <c r="G36"/>
  <c r="H32"/>
  <c r="I32"/>
  <c r="J32"/>
  <c r="K32"/>
  <c r="L32"/>
  <c r="G32"/>
  <c r="J11"/>
  <c r="J6" s="1"/>
  <c r="I43"/>
  <c r="H43"/>
  <c r="K43"/>
  <c r="L43"/>
  <c r="J43"/>
  <c r="J22"/>
  <c r="K22"/>
  <c r="L22"/>
  <c r="I22"/>
  <c r="H22"/>
  <c r="I18"/>
  <c r="J18"/>
  <c r="K18"/>
  <c r="L18"/>
  <c r="H18"/>
  <c r="L46" i="20" l="1"/>
  <c r="L42" s="1"/>
  <c r="L11"/>
  <c r="O44"/>
  <c r="O11"/>
  <c r="N44"/>
  <c r="N11"/>
  <c r="M44"/>
  <c r="I46" i="14"/>
  <c r="I7"/>
  <c r="K5"/>
  <c r="L46"/>
  <c r="H46"/>
  <c r="J104"/>
  <c r="J46"/>
  <c r="I101"/>
  <c r="J27"/>
  <c r="J13"/>
  <c r="L27"/>
  <c r="I27"/>
  <c r="I13"/>
  <c r="H27"/>
  <c r="L13"/>
  <c r="K27"/>
  <c r="K10"/>
  <c r="H10"/>
  <c r="H15"/>
  <c r="I15"/>
  <c r="J15"/>
  <c r="K15"/>
  <c r="L15"/>
  <c r="G15"/>
  <c r="G50" i="5"/>
  <c r="J25"/>
  <c r="K25"/>
  <c r="K23" s="1"/>
  <c r="L25"/>
  <c r="J26"/>
  <c r="K26"/>
  <c r="L26"/>
  <c r="L23" s="1"/>
  <c r="I25"/>
  <c r="I26"/>
  <c r="I36"/>
  <c r="J32"/>
  <c r="J28"/>
  <c r="J60"/>
  <c r="K60"/>
  <c r="L60"/>
  <c r="I60"/>
  <c r="H65"/>
  <c r="J65"/>
  <c r="K65"/>
  <c r="L65"/>
  <c r="I65"/>
  <c r="J55"/>
  <c r="K55"/>
  <c r="L55"/>
  <c r="I55"/>
  <c r="K47"/>
  <c r="L47"/>
  <c r="J47"/>
  <c r="J39"/>
  <c r="K32"/>
  <c r="L32"/>
  <c r="K28"/>
  <c r="L28"/>
  <c r="J13"/>
  <c r="K13"/>
  <c r="L13"/>
  <c r="L8" s="1"/>
  <c r="J14"/>
  <c r="J9" s="1"/>
  <c r="M9" i="20" s="1"/>
  <c r="M6" s="1"/>
  <c r="K14" i="5"/>
  <c r="K9" s="1"/>
  <c r="N9" i="20" s="1"/>
  <c r="L14" i="5"/>
  <c r="L9" s="1"/>
  <c r="O9" i="20" s="1"/>
  <c r="I13" i="5"/>
  <c r="I14"/>
  <c r="K15"/>
  <c r="K10" s="1"/>
  <c r="L15"/>
  <c r="L10" s="1"/>
  <c r="J16"/>
  <c r="K16"/>
  <c r="L16"/>
  <c r="I16"/>
  <c r="J19"/>
  <c r="K19"/>
  <c r="L19"/>
  <c r="I19"/>
  <c r="N6" i="20" l="1"/>
  <c r="N45"/>
  <c r="N42" s="1"/>
  <c r="O6"/>
  <c r="O45"/>
  <c r="O42" s="1"/>
  <c r="I10" i="14"/>
  <c r="I8"/>
  <c r="I5" s="1"/>
  <c r="L10"/>
  <c r="L8"/>
  <c r="L5" s="1"/>
  <c r="J10"/>
  <c r="J8"/>
  <c r="I8" i="5"/>
  <c r="I9"/>
  <c r="L6"/>
  <c r="K11"/>
  <c r="K8"/>
  <c r="K6" s="1"/>
  <c r="J23"/>
  <c r="J8"/>
  <c r="J6" s="1"/>
  <c r="L11"/>
  <c r="J11"/>
  <c r="I23"/>
  <c r="I11"/>
  <c r="I28"/>
  <c r="I32"/>
  <c r="I39"/>
  <c r="I42"/>
  <c r="J5" i="14" l="1"/>
  <c r="M14" i="20"/>
  <c r="I6" i="5"/>
  <c r="F42"/>
  <c r="G42"/>
  <c r="H42"/>
  <c r="E42"/>
  <c r="F39"/>
  <c r="G39"/>
  <c r="H39"/>
  <c r="E39"/>
  <c r="F32"/>
  <c r="G32"/>
  <c r="H32"/>
  <c r="E32"/>
  <c r="F28"/>
  <c r="G28"/>
  <c r="H28"/>
  <c r="E28"/>
  <c r="F23"/>
  <c r="G23"/>
  <c r="H23"/>
  <c r="E23"/>
  <c r="H13"/>
  <c r="H15"/>
  <c r="H14"/>
  <c r="F19"/>
  <c r="G19"/>
  <c r="H19"/>
  <c r="E19"/>
  <c r="F16"/>
  <c r="G16"/>
  <c r="H16"/>
  <c r="E16"/>
  <c r="F11"/>
  <c r="G11"/>
  <c r="E11"/>
  <c r="M45" i="20" l="1"/>
  <c r="M42" s="1"/>
  <c r="M11"/>
  <c r="H11" i="5"/>
</calcChain>
</file>

<file path=xl/comments1.xml><?xml version="1.0" encoding="utf-8"?>
<comments xmlns="http://schemas.openxmlformats.org/spreadsheetml/2006/main">
  <authors>
    <author>Н.Н.Ковалева</author>
  </authors>
  <commentLis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Н.Н.Ковалева:</t>
        </r>
      </text>
    </comment>
  </commentList>
</comments>
</file>

<file path=xl/sharedStrings.xml><?xml version="1.0" encoding="utf-8"?>
<sst xmlns="http://schemas.openxmlformats.org/spreadsheetml/2006/main" count="610" uniqueCount="179">
  <si>
    <t>итого</t>
  </si>
  <si>
    <t>№ п/п</t>
  </si>
  <si>
    <t>Ответственный исполнитель</t>
  </si>
  <si>
    <t>2023 год</t>
  </si>
  <si>
    <t>2024 год</t>
  </si>
  <si>
    <t>2025 год</t>
  </si>
  <si>
    <t>Оказание услуг по реализации общеобразовательных программ дошкольного образования</t>
  </si>
  <si>
    <t>1.1</t>
  </si>
  <si>
    <t>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</t>
  </si>
  <si>
    <t>Задача N 1, индикатор N 1</t>
  </si>
  <si>
    <t>1.2</t>
  </si>
  <si>
    <t>1.3</t>
  </si>
  <si>
    <t>1.4</t>
  </si>
  <si>
    <t>1.5</t>
  </si>
  <si>
    <t>Организация предоставления общедоступного и бесплатного дошкольного образования, создание условий для осуществления присмотра и ухода за детьми, содержание детей в образовательных организациях</t>
  </si>
  <si>
    <t>Мероприятия, направленные на безопасные условия пребывания воспитанников в учреждениях дошкольного образования (капитальный ремонт, реконструкция и строительство)</t>
  </si>
  <si>
    <t>Задача N 1, индикатор N2</t>
  </si>
  <si>
    <t>2.1</t>
  </si>
  <si>
    <t>Капитальный ремонт здания детского сада «Солнышко»</t>
  </si>
  <si>
    <t>Капитальный ремонт здания детского сада «Колосок»</t>
  </si>
  <si>
    <t>2.2</t>
  </si>
  <si>
    <t>2.3</t>
  </si>
  <si>
    <t>2.4</t>
  </si>
  <si>
    <t>Государственная поддержка некоммерческих организаций в целях оказания психолого педагогической, методической и консультативной помощи гражданам, имеющим детей»</t>
  </si>
  <si>
    <t>Оплата жилищно  коммунальных услуг отдельным категориям граждан. Оказание мер социальной поддержки по оплате коммунальных услуг педагогическим работникам, проживающим и работающим в сельских населенных пунктах на территории Республики Бурятия</t>
  </si>
  <si>
    <t>Мероприятия, направленные на укрепление материально-технической базы для создания современной развивающей среды (приобретение, монтаж основных средств учреждениями дошкольного образования)</t>
  </si>
  <si>
    <t>Мероприятия, направленные на создание частных детских садов (Предоставление субсидий на возмещение расходов организаций, индивидуальных предпринимателей, осуществл-х присмотр и уход за детьми дошкольного возраста)</t>
  </si>
  <si>
    <t>Оказание услуг по реализации основных общеобразовательных программ</t>
  </si>
  <si>
    <t>Обеспечение государственных гарантий реализации прав на получение общедоступного и дошкольного, начального общего, основного общего, среднего общего образования в муниципальных общеобразовательных организациях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</si>
  <si>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в сельской местности</t>
  </si>
  <si>
    <t xml:space="preserve">Выплата денежного вознаграждения педагогическим работникам за выполнение функций классного руководителя </t>
  </si>
  <si>
    <t>Организация горячего питания детей, обучающихся в общеобразовательных учреждениях</t>
  </si>
  <si>
    <t>Оплата труда обслуживающего персонала муниципальных общеобразовательных учреждений</t>
  </si>
  <si>
    <t>Мероприятия, направленные на безопасные условия пребывания учащихся в общеобразовательных учреждениях: (инженерное обследование, разработка ПСД. капитальный ремонт, реконструкция и строительство)</t>
  </si>
  <si>
    <t>Капитальный ремонт школ</t>
  </si>
  <si>
    <t>2.5</t>
  </si>
  <si>
    <t>Региональный проект «Успех каждого ребенка»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</si>
  <si>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</si>
  <si>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Мероприятия, направленные на укрепление материально-технической базы для создания современной развивающей среды на приобретение основных средств (приобретение школьных автобусов, компьютеров, мебели) </t>
  </si>
  <si>
    <t>Задача N 1, индикатор 2</t>
  </si>
  <si>
    <t>Задача N 1, индикатор 5</t>
  </si>
  <si>
    <t>Задача N 1, индикатор 7</t>
  </si>
  <si>
    <t>Задача N 1, индикатор N 2;5</t>
  </si>
  <si>
    <t>Оказание услуг по предоставлению дополнительного образования</t>
  </si>
  <si>
    <t>Обеспечение дополнительного образования детей в муниципальных общеобразовательных организациях</t>
  </si>
  <si>
    <t>Организация предоставления дополнительного образования детей в муниципальных образовательных организациях (за исключением образования детей, финансовое обеспечение которого осуществляется органами субъекта РФ)</t>
  </si>
  <si>
    <t>Мероприятия, направленные на укрепление материально-технической базы для создания современной развивающей среды (приобретение основных средств, спортивного инвентаря, оборудования)</t>
  </si>
  <si>
    <t xml:space="preserve">Задача N 1, </t>
  </si>
  <si>
    <t>Организация и обеспечение отдыха и оздоровления детей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</si>
  <si>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</si>
  <si>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 xml:space="preserve">Задача N1 </t>
  </si>
  <si>
    <t>Организация системы мероприятий, направленных на выявление и развитие способностей одаренных детей и талантливой учащейся молодежи</t>
  </si>
  <si>
    <t>Организация деятельности специализированных классов с углубленным изучением предметов</t>
  </si>
  <si>
    <t>Развитие и реализация системы мер адресной поддержки одаренных детей и талантливой молодежи</t>
  </si>
  <si>
    <t>Формирование высокого уровня компетенции педагогических кадров, мотивация педагогов к повышению качества работы и непрерывному профессиональному образованию (обучение педагогических работников)</t>
  </si>
  <si>
    <t xml:space="preserve">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</t>
  </si>
  <si>
    <t>Мероприятия по обеспечению деятельности Централизованной бухгалтерии, ИМЦМКУ Управление образования МО «Тарбагатайский район»</t>
  </si>
  <si>
    <t>Мероприятия по обеспечению деятельности Хозяйственно-транспортной группы и технического персонала МКУ Управление образования МО «Тарбагатайский район»</t>
  </si>
  <si>
    <t>Мероприятия на обеспечение муниципальных общеобразовательных учреждений вахтерами</t>
  </si>
  <si>
    <t>Обеспечение расходов по администрированию передаваемых органам местного самоуправления полномочий в области образования</t>
  </si>
  <si>
    <t>Финансирование расходов на информационные технологии</t>
  </si>
  <si>
    <t>Мероприятия направленные на улучшение инфраструктуры объектов образования</t>
  </si>
  <si>
    <t>Задача 1</t>
  </si>
  <si>
    <t>РБ</t>
  </si>
  <si>
    <t>МБ</t>
  </si>
  <si>
    <t>Наименование</t>
  </si>
  <si>
    <t>Срок</t>
  </si>
  <si>
    <t>Источники финансирования</t>
  </si>
  <si>
    <t>Финансовые показатели, тыс. руб.</t>
  </si>
  <si>
    <t>Начало реализации</t>
  </si>
  <si>
    <t>Окончание реализации</t>
  </si>
  <si>
    <t>1.</t>
  </si>
  <si>
    <t xml:space="preserve">I.подпрограмма " Развитие системы дошкольного образования на территории муниципального образования «Тарбагатайский район» </t>
  </si>
  <si>
    <t>МКУ Управление образования МО "Тарбагатайский район"</t>
  </si>
  <si>
    <t>2018г.</t>
  </si>
  <si>
    <t>Всего</t>
  </si>
  <si>
    <t>ФБ</t>
  </si>
  <si>
    <t>2.</t>
  </si>
  <si>
    <t xml:space="preserve">II.подпрограмма Развитие общего образования детей на территории муниципального образования «Тарбагатайский район» </t>
  </si>
  <si>
    <t>3.</t>
  </si>
  <si>
    <t>III.подпрограмма Развитие дополнительного образования на территории муниципального образования «Тарбагатайский район</t>
  </si>
  <si>
    <t>2018 г.</t>
  </si>
  <si>
    <t>4.</t>
  </si>
  <si>
    <t xml:space="preserve">IV.подпрограмма "Организация отдыха, оздоровления детей на территории М.О. «Тарбагатайский район» </t>
  </si>
  <si>
    <t>3000,0*</t>
  </si>
  <si>
    <t>5.</t>
  </si>
  <si>
    <t xml:space="preserve">V.подпрограмма " Выявление и поддержка одаренных детей и талантливой учащейся молодежи в МО «Тарбагатайскийрайон» </t>
  </si>
  <si>
    <t>6.</t>
  </si>
  <si>
    <t xml:space="preserve">VI.подпрограмма " Развитие кадрового потенциала системы дошкольного, общего и дополнительного образования детей в МО «Тарбагатайскийрайон» </t>
  </si>
  <si>
    <t>VII подпрограмма Другие вопросы в областиобразования</t>
  </si>
  <si>
    <t>МКУ Управление образования МО «Тарбагатайский район»</t>
  </si>
  <si>
    <t xml:space="preserve">Всего по Программе «Развитие системы образования МО «Тарбагатайскийрайон» </t>
  </si>
  <si>
    <t>Перечень подпрограмм и основных мероприятий программы.</t>
  </si>
  <si>
    <t>Ожидаемый эффект</t>
  </si>
  <si>
    <t>Итого</t>
  </si>
  <si>
    <t xml:space="preserve">Цель: Обеспечение доступности и повышение качества предоставления дошкольного образования </t>
  </si>
  <si>
    <t>№ пп</t>
  </si>
  <si>
    <t>Мероприятия</t>
  </si>
  <si>
    <t>Источник финансирования</t>
  </si>
  <si>
    <t>ВНБ</t>
  </si>
  <si>
    <t>Капитальный ремонт здания детского сада «Росинка»(кап.Ремонт системы отопления, канализации и водопровода)</t>
  </si>
  <si>
    <t>Строительство детского сада в с. Нижний Саянтуй на 150 мест.</t>
  </si>
  <si>
    <t>Задача N 1, индикатор N1</t>
  </si>
  <si>
    <t>Задача №1 индикатор 1</t>
  </si>
  <si>
    <t>1</t>
  </si>
  <si>
    <r>
      <t>Перечень основных мероприятий подпрограммы 2</t>
    </r>
    <r>
      <rPr>
        <b/>
        <sz val="14"/>
        <color rgb="FF000000"/>
        <rFont val="Times New Roman"/>
        <family val="1"/>
        <charset val="204"/>
      </rPr>
      <t xml:space="preserve"> «</t>
    </r>
    <r>
      <rPr>
        <b/>
        <sz val="14"/>
        <rFont val="Times New Roman"/>
        <family val="1"/>
        <charset val="204"/>
      </rPr>
      <t>Развитие общего образования детей на территории муниципального образования «Тарбагатайский район»</t>
    </r>
  </si>
  <si>
    <t>Цель: Создание в системе общего образования равных возможностей для современного качественного образования и позитивной социализации детей.</t>
  </si>
  <si>
    <t>Ожидаемый социально-экономический эффект</t>
  </si>
  <si>
    <t>390152,4*</t>
  </si>
  <si>
    <t>197767,0*</t>
  </si>
  <si>
    <t>2100,0*</t>
  </si>
  <si>
    <t>Разработка ПСД и строительство школы на 450 мест в с. Нижний Саянтуй</t>
  </si>
  <si>
    <t>Тарбагатайского района</t>
  </si>
  <si>
    <t>383522,2*</t>
  </si>
  <si>
    <t>Разработка ПСД и строительство школы на 150 мест в п. Николаевский Тарбагатайского района Проведение работ по привязке к местности проектной документации</t>
  </si>
  <si>
    <t>Задача N 1, индикатор N2;5</t>
  </si>
  <si>
    <t>1500,00*</t>
  </si>
  <si>
    <t>Разработка ПСД и строительство школы на 100 мест в с. ДесятниковоТарбагатайского района</t>
  </si>
  <si>
    <t xml:space="preserve">Перечень основных мероприятий подпрограммы 3 «Развитие дополнительного образования на территории муниципального образования «Тарбагатайский район» </t>
  </si>
  <si>
    <t>Цель: Формирование развитой системы дополнительного образования,обеспечивающей повышение доступности качественного дополнительного образования, соответствие требованиям инновационного развития экономики, удовлетворение ожиданий общества и каждого гражданина</t>
  </si>
  <si>
    <t>15100,0*</t>
  </si>
  <si>
    <t xml:space="preserve">Мероприятия, направленные на создание безопасных условий пребывания воспитанников в образовательных учреждениях: капитальный и текущий ремонт, реконструкция и строительство. </t>
  </si>
  <si>
    <t xml:space="preserve">Задача №1 индикатор №2 </t>
  </si>
  <si>
    <t xml:space="preserve">Перечень основных мероприятий подпрограммы 4 «Организация отдыха, оздоровления детей на территории муниципального образования «Тарбагатайский район» </t>
  </si>
  <si>
    <t>Цель: Создание необходимых условий и механизмов для обеспечения качественногои доступного отдыха и оздоровления детей.</t>
  </si>
  <si>
    <t xml:space="preserve">Задача N1, </t>
  </si>
  <si>
    <t xml:space="preserve">Перечень основных мероприятий подпрограммы 5 «Выявление и поддержка одаренных детей и талантливой учащейся молодежи в МО «Тарбагатайскийрайон» </t>
  </si>
  <si>
    <t>Цель: Создание условий для выявления и развития одаренных детей и учащейся молодежи в Тарбагатайском районе</t>
  </si>
  <si>
    <t>Задача №1</t>
  </si>
  <si>
    <t>Перечень основных мероприятий подпрограммы 6 «Развитие кадрового потенциала системы дошкольного, общего и дополнительного образования детей в МО «Тарбагатайскийрайон»</t>
  </si>
  <si>
    <t>Цель: Обеспечение системы образования Тарбагатайского района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по формированию и распространению инновационных педагогических практик обучения и развития детей.</t>
  </si>
  <si>
    <t>Перечень основных мероприятий подпрограммы 7 «Другие вопросы в области образования"</t>
  </si>
  <si>
    <r>
      <t xml:space="preserve">Цель: </t>
    </r>
    <r>
      <rPr>
        <sz val="10"/>
        <color rgb="FF000000"/>
        <rFont val="Times New Roman"/>
        <family val="1"/>
        <charset val="204"/>
      </rPr>
      <t>Совершенствование правового, организационного, экономического механизмов функционирования в сфере образования и науки</t>
    </r>
  </si>
  <si>
    <t>Разработка, привязка ПСД, строительство детского сада на 100 мест в п. Николаевский</t>
  </si>
  <si>
    <t>2.6</t>
  </si>
  <si>
    <t>Капитальный ремонт здания детского сада «Ласточка»</t>
  </si>
  <si>
    <t>2.7</t>
  </si>
  <si>
    <t>Перечень основных мероприятий подпрограммы 1 "Развитие системы дошкольного образования на территории муниципального образования "Тарбагатайский район"</t>
  </si>
  <si>
    <t>1.4.1</t>
  </si>
  <si>
    <t>Мероприятия по организации горячего питания обучающихся, получающих начальноке образование в общеобразовательных учреждениях</t>
  </si>
  <si>
    <t>1.4.2</t>
  </si>
  <si>
    <t>Мероприятия по организации горячего питания обучающихся, получающих основное общее  образование в общеобразовательных учреждениях</t>
  </si>
  <si>
    <t>1.4.3</t>
  </si>
  <si>
    <t>Обеспечение компенсации питания родителям обучающихся, имеющих статус ОВЗ, обучение которых организовано на дому</t>
  </si>
  <si>
    <t>Капитальный ремонт пищеблоков</t>
  </si>
  <si>
    <t>3.1</t>
  </si>
  <si>
    <t>Создание на базе общеобразовательных школ центров цифровой образовательной среды "Точка Роста"</t>
  </si>
  <si>
    <t>2.6.1</t>
  </si>
  <si>
    <t>2.1.1</t>
  </si>
  <si>
    <t>Капитальный ремонт МБОУ "Селенгинская СОШ"</t>
  </si>
  <si>
    <t>2.1.2</t>
  </si>
  <si>
    <t>Капитальный ремонт МБОУ "Барыкинская ООШ"</t>
  </si>
  <si>
    <t>2.1.3</t>
  </si>
  <si>
    <t>Капитальный ремонт МБОУ "Верхнежиримская СОШ"</t>
  </si>
  <si>
    <t>Капитальный ремонт МБОУ "Тарбагатайская СОШ"</t>
  </si>
  <si>
    <t>Капитальный ремонт МБОУ "Куйтунская ООШ"</t>
  </si>
  <si>
    <t>Капитальный ремонт МБОУ "Пестеревская  ООШ"</t>
  </si>
  <si>
    <t>2.1.4</t>
  </si>
  <si>
    <t>2.1.5</t>
  </si>
  <si>
    <t>2.1.6</t>
  </si>
  <si>
    <t>2.1.7</t>
  </si>
  <si>
    <t>Капитальный ремонт МБОУ "Большекуналеская СОШ"</t>
  </si>
  <si>
    <t>Финансовые показатели (тыс.руб.)</t>
  </si>
  <si>
    <t>Мероприятия, направленные на организацию воспитательно- профилактической и спортивной деятельности, обеспечение участия детей всех возрастных категорий в мероприятиях</t>
  </si>
  <si>
    <t>2018 год</t>
  </si>
  <si>
    <t>2019 год</t>
  </si>
  <si>
    <t>2020 год</t>
  </si>
  <si>
    <t>2021 год</t>
  </si>
  <si>
    <t>2022 год</t>
  </si>
  <si>
    <t>Развитие системы дошкольного образования на территории муниципального образования "Тарбагатайский район"</t>
  </si>
  <si>
    <t>Финансовые показатели</t>
  </si>
  <si>
    <t>2025 г.</t>
  </si>
  <si>
    <t>Развитие общего образования детей на территории МО "Тарбагатайский район"</t>
  </si>
  <si>
    <t>Развитие дополнительного образования на территории МО "Тарбагатайский район"</t>
  </si>
  <si>
    <t>Выявление и поддержка одаренных детей и талантливой молодежи в МО "Тарбагатайский район"</t>
  </si>
  <si>
    <t>Развитие кадрового потенциала системы дошкольного, общего и дополнительного образования детей в МО "Тарбагатайский район"</t>
  </si>
  <si>
    <t>Другие вопросы в области образования</t>
  </si>
  <si>
    <t>всего</t>
  </si>
  <si>
    <t>Приложение №3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</si>
</sst>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0" xfId="0" applyFont="1"/>
    <xf numFmtId="0" fontId="9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4" fillId="0" borderId="1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4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/>
    </xf>
    <xf numFmtId="0" fontId="0" fillId="0" borderId="1" xfId="0" applyBorder="1"/>
    <xf numFmtId="0" fontId="4" fillId="0" borderId="1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2" fontId="4" fillId="0" borderId="7" xfId="0" applyNumberFormat="1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justify" vertical="top" wrapText="1"/>
    </xf>
    <xf numFmtId="2" fontId="7" fillId="0" borderId="1" xfId="0" applyNumberFormat="1" applyFont="1" applyBorder="1" applyAlignment="1">
      <alignment horizontal="justify" vertical="top" wrapText="1"/>
    </xf>
    <xf numFmtId="2" fontId="8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justify" vertical="top" wrapText="1"/>
    </xf>
    <xf numFmtId="2" fontId="7" fillId="0" borderId="1" xfId="0" applyNumberFormat="1" applyFont="1" applyBorder="1" applyAlignment="1">
      <alignment horizontal="justify" vertical="top" wrapText="1"/>
    </xf>
    <xf numFmtId="2" fontId="7" fillId="0" borderId="1" xfId="0" applyNumberFormat="1" applyFont="1" applyBorder="1" applyAlignment="1">
      <alignment horizontal="justify" vertical="top" wrapText="1"/>
    </xf>
    <xf numFmtId="2" fontId="7" fillId="0" borderId="1" xfId="0" applyNumberFormat="1" applyFont="1" applyBorder="1" applyAlignment="1">
      <alignment horizontal="justify" vertical="top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wrapText="1"/>
    </xf>
    <xf numFmtId="0" fontId="4" fillId="0" borderId="9" xfId="0" applyFont="1" applyBorder="1" applyAlignment="1">
      <alignment horizontal="justify" wrapText="1"/>
    </xf>
    <xf numFmtId="0" fontId="4" fillId="0" borderId="4" xfId="0" applyFont="1" applyBorder="1" applyAlignment="1">
      <alignment horizontal="justify" wrapText="1"/>
    </xf>
    <xf numFmtId="0" fontId="10" fillId="0" borderId="5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1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1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0" xfId="1" applyFont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justify"/>
    </xf>
    <xf numFmtId="0" fontId="0" fillId="0" borderId="13" xfId="0" applyBorder="1" applyAlignment="1"/>
    <xf numFmtId="0" fontId="4" fillId="0" borderId="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21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justify" vertical="top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2" fontId="6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_приложения к методике план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7"/>
  <sheetViews>
    <sheetView view="pageBreakPreview" topLeftCell="A16" zoomScaleSheetLayoutView="100" workbookViewId="0">
      <selection activeCell="F39" sqref="F39"/>
    </sheetView>
  </sheetViews>
  <sheetFormatPr defaultRowHeight="15.75"/>
  <cols>
    <col min="1" max="1" width="9.140625" style="1"/>
    <col min="2" max="2" width="37.140625" style="1" customWidth="1"/>
    <col min="3" max="3" width="16.5703125" style="1" customWidth="1"/>
    <col min="4" max="4" width="8.5703125" style="1" customWidth="1"/>
    <col min="5" max="11" width="14.5703125" style="1" customWidth="1"/>
    <col min="12" max="12" width="13.85546875" style="1" customWidth="1"/>
    <col min="13" max="16384" width="9.140625" style="1"/>
  </cols>
  <sheetData>
    <row r="1" spans="1:13">
      <c r="I1" s="84" t="s">
        <v>178</v>
      </c>
      <c r="J1" s="84"/>
      <c r="K1" s="84"/>
    </row>
    <row r="2" spans="1:13" ht="45" customHeight="1" thickBot="1">
      <c r="B2" s="83" t="s">
        <v>137</v>
      </c>
      <c r="C2" s="83"/>
      <c r="D2" s="83"/>
      <c r="E2" s="83"/>
      <c r="F2" s="83"/>
      <c r="G2" s="83"/>
      <c r="H2" s="83"/>
      <c r="I2" s="83"/>
      <c r="J2" s="83"/>
      <c r="K2" s="83"/>
    </row>
    <row r="3" spans="1:13" ht="21.75" customHeight="1" thickBot="1">
      <c r="A3" s="85" t="s">
        <v>95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3" ht="42" customHeight="1" thickBot="1">
      <c r="A4" s="72" t="s">
        <v>96</v>
      </c>
      <c r="B4" s="72" t="s">
        <v>97</v>
      </c>
      <c r="C4" s="72" t="s">
        <v>93</v>
      </c>
      <c r="D4" s="72" t="s">
        <v>98</v>
      </c>
      <c r="E4" s="88" t="s">
        <v>68</v>
      </c>
      <c r="F4" s="89"/>
      <c r="G4" s="89"/>
      <c r="H4" s="89"/>
      <c r="I4" s="89"/>
      <c r="J4" s="89"/>
      <c r="K4" s="89"/>
      <c r="L4" s="90"/>
      <c r="M4" s="2"/>
    </row>
    <row r="5" spans="1:13" ht="23.25" customHeight="1" thickBot="1">
      <c r="A5" s="74"/>
      <c r="B5" s="74"/>
      <c r="C5" s="74"/>
      <c r="D5" s="74"/>
      <c r="E5" s="9">
        <v>2018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  <c r="K5" s="9">
        <v>2024</v>
      </c>
      <c r="L5" s="9">
        <v>2025</v>
      </c>
    </row>
    <row r="6" spans="1:13" ht="16.5" thickBot="1">
      <c r="A6" s="57"/>
      <c r="B6" s="57" t="s">
        <v>169</v>
      </c>
      <c r="C6" s="57" t="s">
        <v>177</v>
      </c>
      <c r="D6" s="10" t="s">
        <v>94</v>
      </c>
      <c r="E6" s="9">
        <f>E7+E8+E9+E10</f>
        <v>68952.100000000006</v>
      </c>
      <c r="F6" s="9">
        <f t="shared" ref="F6:L6" si="0">F7+F8+F9+F10</f>
        <v>81724.300000000017</v>
      </c>
      <c r="G6" s="9">
        <f t="shared" si="0"/>
        <v>222783.34</v>
      </c>
      <c r="H6" s="9">
        <f t="shared" si="0"/>
        <v>72512.899999999994</v>
      </c>
      <c r="I6" s="9">
        <f t="shared" si="0"/>
        <v>103830.7</v>
      </c>
      <c r="J6" s="9">
        <f t="shared" si="0"/>
        <v>123560.4</v>
      </c>
      <c r="K6" s="9">
        <f t="shared" si="0"/>
        <v>108109.4</v>
      </c>
      <c r="L6" s="9">
        <f t="shared" si="0"/>
        <v>108109.4</v>
      </c>
    </row>
    <row r="7" spans="1:13" ht="16.5" thickBot="1">
      <c r="A7" s="58"/>
      <c r="B7" s="58"/>
      <c r="C7" s="58"/>
      <c r="D7" s="10" t="s">
        <v>76</v>
      </c>
      <c r="E7" s="9">
        <f>E12+E24+E56+E61</f>
        <v>0</v>
      </c>
      <c r="F7" s="9">
        <f t="shared" ref="F7:L7" si="1">F12+F24+F56+F61</f>
        <v>8338.7000000000007</v>
      </c>
      <c r="G7" s="9">
        <f t="shared" si="1"/>
        <v>149000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</row>
    <row r="8" spans="1:13" ht="16.5" thickBot="1">
      <c r="A8" s="58"/>
      <c r="B8" s="58"/>
      <c r="C8" s="58"/>
      <c r="D8" s="10" t="s">
        <v>63</v>
      </c>
      <c r="E8" s="9">
        <f>E13+E25+E57+E62+E66</f>
        <v>41185.5</v>
      </c>
      <c r="F8" s="9">
        <f t="shared" ref="F8:L8" si="2">F13+F25+F57+F62+F66</f>
        <v>42348.200000000004</v>
      </c>
      <c r="G8" s="9">
        <f t="shared" si="2"/>
        <v>41998.02</v>
      </c>
      <c r="H8" s="9">
        <f t="shared" si="2"/>
        <v>39756.899999999994</v>
      </c>
      <c r="I8" s="9">
        <f t="shared" si="2"/>
        <v>70908.399999999994</v>
      </c>
      <c r="J8" s="9">
        <f t="shared" si="2"/>
        <v>68855.5</v>
      </c>
      <c r="K8" s="9">
        <f t="shared" si="2"/>
        <v>56187.199999999997</v>
      </c>
      <c r="L8" s="9">
        <f t="shared" si="2"/>
        <v>56187.199999999997</v>
      </c>
    </row>
    <row r="9" spans="1:13" ht="16.5" thickBot="1">
      <c r="A9" s="58"/>
      <c r="B9" s="58"/>
      <c r="C9" s="58"/>
      <c r="D9" s="10" t="s">
        <v>64</v>
      </c>
      <c r="E9" s="9">
        <f>E14+E26+E58+E63+E67</f>
        <v>18766.599999999999</v>
      </c>
      <c r="F9" s="9">
        <f t="shared" ref="F9:L9" si="3">F14+F26+F58+F63+F67</f>
        <v>21952.299999999996</v>
      </c>
      <c r="G9" s="9">
        <f t="shared" si="3"/>
        <v>24785.32</v>
      </c>
      <c r="H9" s="9">
        <f t="shared" si="3"/>
        <v>24756</v>
      </c>
      <c r="I9" s="9">
        <f t="shared" si="3"/>
        <v>24922.3</v>
      </c>
      <c r="J9" s="9">
        <f t="shared" si="3"/>
        <v>38059.9</v>
      </c>
      <c r="K9" s="9">
        <f t="shared" si="3"/>
        <v>35277.199999999997</v>
      </c>
      <c r="L9" s="9">
        <f t="shared" si="3"/>
        <v>35277.199999999997</v>
      </c>
    </row>
    <row r="10" spans="1:13" ht="16.5" thickBot="1">
      <c r="A10" s="59"/>
      <c r="B10" s="59"/>
      <c r="C10" s="59"/>
      <c r="D10" s="10" t="s">
        <v>99</v>
      </c>
      <c r="E10" s="9">
        <f>E15+E27+E59+E64+E68</f>
        <v>9000</v>
      </c>
      <c r="F10" s="9">
        <f t="shared" ref="F10:L10" si="4">F15+F27+F59+F64+F68</f>
        <v>9085.1</v>
      </c>
      <c r="G10" s="9">
        <f t="shared" si="4"/>
        <v>7000</v>
      </c>
      <c r="H10" s="9">
        <f t="shared" si="4"/>
        <v>8000</v>
      </c>
      <c r="I10" s="9">
        <f t="shared" si="4"/>
        <v>8000</v>
      </c>
      <c r="J10" s="9">
        <f t="shared" si="4"/>
        <v>16645</v>
      </c>
      <c r="K10" s="9">
        <f t="shared" si="4"/>
        <v>16645</v>
      </c>
      <c r="L10" s="9">
        <f t="shared" si="4"/>
        <v>16645</v>
      </c>
    </row>
    <row r="11" spans="1:13" ht="16.5" thickBot="1">
      <c r="A11" s="75" t="s">
        <v>104</v>
      </c>
      <c r="B11" s="72" t="s">
        <v>6</v>
      </c>
      <c r="C11" s="79"/>
      <c r="D11" s="10" t="s">
        <v>94</v>
      </c>
      <c r="E11" s="11">
        <f>E12+E13+E14+E15</f>
        <v>65290.600000000006</v>
      </c>
      <c r="F11" s="11">
        <f t="shared" ref="F11:H11" si="5">F12+F13+F14+F15</f>
        <v>77993.5</v>
      </c>
      <c r="G11" s="11">
        <f t="shared" si="5"/>
        <v>67232.7</v>
      </c>
      <c r="H11" s="11">
        <f t="shared" si="5"/>
        <v>64807.7</v>
      </c>
      <c r="I11" s="11">
        <f t="shared" ref="I11:L11" si="6">I12+I13+I14+I15</f>
        <v>85287.1</v>
      </c>
      <c r="J11" s="11">
        <f t="shared" si="6"/>
        <v>99043.1</v>
      </c>
      <c r="K11" s="11">
        <f t="shared" si="6"/>
        <v>98709.4</v>
      </c>
      <c r="L11" s="11">
        <f t="shared" si="6"/>
        <v>98709.4</v>
      </c>
    </row>
    <row r="12" spans="1:13" ht="16.5" thickBot="1">
      <c r="A12" s="76"/>
      <c r="B12" s="73"/>
      <c r="C12" s="80"/>
      <c r="D12" s="10" t="s">
        <v>76</v>
      </c>
      <c r="E12" s="6"/>
      <c r="F12" s="11">
        <v>8338.7000000000007</v>
      </c>
      <c r="G12" s="6"/>
      <c r="H12" s="6"/>
      <c r="I12" s="6"/>
      <c r="J12" s="6"/>
      <c r="K12" s="6"/>
      <c r="L12" s="6"/>
    </row>
    <row r="13" spans="1:13" ht="24.75" customHeight="1" thickBot="1">
      <c r="A13" s="76"/>
      <c r="B13" s="73"/>
      <c r="C13" s="80"/>
      <c r="D13" s="10" t="s">
        <v>63</v>
      </c>
      <c r="E13" s="11">
        <v>37645.300000000003</v>
      </c>
      <c r="F13" s="11">
        <v>39294.1</v>
      </c>
      <c r="G13" s="11">
        <v>37862.699999999997</v>
      </c>
      <c r="H13" s="11">
        <f>H18</f>
        <v>35807.699999999997</v>
      </c>
      <c r="I13" s="11">
        <f>I20+I18</f>
        <v>54771.9</v>
      </c>
      <c r="J13" s="11">
        <f t="shared" ref="J13:L13" si="7">J20+J18</f>
        <v>49667.199999999997</v>
      </c>
      <c r="K13" s="11">
        <f t="shared" si="7"/>
        <v>49667.199999999997</v>
      </c>
      <c r="L13" s="11">
        <f t="shared" si="7"/>
        <v>49667.199999999997</v>
      </c>
    </row>
    <row r="14" spans="1:13" s="3" customFormat="1" ht="37.5" customHeight="1" thickBot="1">
      <c r="A14" s="76"/>
      <c r="B14" s="73"/>
      <c r="C14" s="80"/>
      <c r="D14" s="10" t="s">
        <v>64</v>
      </c>
      <c r="E14" s="11">
        <v>18645.3</v>
      </c>
      <c r="F14" s="11">
        <v>21275.599999999999</v>
      </c>
      <c r="G14" s="11">
        <v>22370</v>
      </c>
      <c r="H14" s="11">
        <f>H21</f>
        <v>21000</v>
      </c>
      <c r="I14" s="11">
        <f>I21</f>
        <v>22515.200000000001</v>
      </c>
      <c r="J14" s="11">
        <f t="shared" ref="J14:L14" si="8">J21</f>
        <v>32730.9</v>
      </c>
      <c r="K14" s="11">
        <f t="shared" si="8"/>
        <v>32397.200000000001</v>
      </c>
      <c r="L14" s="11">
        <f t="shared" si="8"/>
        <v>32397.200000000001</v>
      </c>
    </row>
    <row r="15" spans="1:13" s="3" customFormat="1" ht="17.25" customHeight="1" thickBot="1">
      <c r="A15" s="77"/>
      <c r="B15" s="74"/>
      <c r="C15" s="81"/>
      <c r="D15" s="10" t="s">
        <v>99</v>
      </c>
      <c r="E15" s="11">
        <v>9000</v>
      </c>
      <c r="F15" s="11">
        <v>9085.1</v>
      </c>
      <c r="G15" s="11">
        <v>7000</v>
      </c>
      <c r="H15" s="11">
        <f>H22</f>
        <v>8000</v>
      </c>
      <c r="I15" s="11">
        <v>8000</v>
      </c>
      <c r="J15" s="11">
        <f>J22</f>
        <v>16645</v>
      </c>
      <c r="K15" s="11">
        <f t="shared" ref="K15:L15" si="9">K22</f>
        <v>16645</v>
      </c>
      <c r="L15" s="11">
        <f t="shared" si="9"/>
        <v>16645</v>
      </c>
    </row>
    <row r="16" spans="1:13" s="3" customFormat="1" ht="57.75" customHeight="1" thickBot="1">
      <c r="A16" s="51" t="s">
        <v>7</v>
      </c>
      <c r="B16" s="72" t="s">
        <v>8</v>
      </c>
      <c r="C16" s="57" t="s">
        <v>9</v>
      </c>
      <c r="D16" s="10" t="s">
        <v>94</v>
      </c>
      <c r="E16" s="11">
        <f>E17+E18</f>
        <v>37645.300000000003</v>
      </c>
      <c r="F16" s="11">
        <f t="shared" ref="F16:H16" si="10">F17+F18</f>
        <v>38714.1</v>
      </c>
      <c r="G16" s="11">
        <f t="shared" si="10"/>
        <v>35807.699999999997</v>
      </c>
      <c r="H16" s="11">
        <f t="shared" si="10"/>
        <v>35807.699999999997</v>
      </c>
      <c r="I16" s="11">
        <f>I17+I18</f>
        <v>47221.3</v>
      </c>
      <c r="J16" s="11">
        <f t="shared" ref="J16:L16" si="11">J17+J18</f>
        <v>49667.199999999997</v>
      </c>
      <c r="K16" s="11">
        <f t="shared" si="11"/>
        <v>49667.199999999997</v>
      </c>
      <c r="L16" s="11">
        <f t="shared" si="11"/>
        <v>49667.199999999997</v>
      </c>
    </row>
    <row r="17" spans="1:12" s="4" customFormat="1" ht="16.5" thickBot="1">
      <c r="A17" s="52"/>
      <c r="B17" s="73"/>
      <c r="C17" s="58"/>
      <c r="D17" s="12" t="s">
        <v>76</v>
      </c>
      <c r="E17" s="11"/>
      <c r="F17" s="11"/>
      <c r="G17" s="11"/>
      <c r="H17" s="11"/>
      <c r="I17" s="11"/>
      <c r="J17" s="11"/>
      <c r="K17" s="11"/>
      <c r="L17" s="11"/>
    </row>
    <row r="18" spans="1:12" s="4" customFormat="1" ht="15.75" customHeight="1" thickBot="1">
      <c r="A18" s="53"/>
      <c r="B18" s="74"/>
      <c r="C18" s="59"/>
      <c r="D18" s="12" t="s">
        <v>63</v>
      </c>
      <c r="E18" s="9">
        <v>37645.300000000003</v>
      </c>
      <c r="F18" s="9">
        <v>38714.1</v>
      </c>
      <c r="G18" s="9">
        <v>35807.699999999997</v>
      </c>
      <c r="H18" s="9">
        <v>35807.699999999997</v>
      </c>
      <c r="I18" s="9">
        <v>47221.3</v>
      </c>
      <c r="J18" s="9">
        <v>49667.199999999997</v>
      </c>
      <c r="K18" s="9">
        <v>49667.199999999997</v>
      </c>
      <c r="L18" s="9">
        <v>49667.199999999997</v>
      </c>
    </row>
    <row r="19" spans="1:12" s="4" customFormat="1" ht="57" customHeight="1" thickBot="1">
      <c r="A19" s="54" t="s">
        <v>10</v>
      </c>
      <c r="B19" s="72" t="s">
        <v>14</v>
      </c>
      <c r="C19" s="57" t="s">
        <v>9</v>
      </c>
      <c r="D19" s="10" t="s">
        <v>94</v>
      </c>
      <c r="E19" s="9">
        <f>E21+E22</f>
        <v>27645.3</v>
      </c>
      <c r="F19" s="9">
        <f t="shared" ref="F19:H19" si="12">F21+F22</f>
        <v>30000</v>
      </c>
      <c r="G19" s="9">
        <f t="shared" si="12"/>
        <v>28000</v>
      </c>
      <c r="H19" s="9">
        <f t="shared" si="12"/>
        <v>29000</v>
      </c>
      <c r="I19" s="9">
        <f>I22+I21+I20</f>
        <v>40065.800000000003</v>
      </c>
      <c r="J19" s="9">
        <f t="shared" ref="J19:L19" si="13">J22+J21+J20</f>
        <v>49375.9</v>
      </c>
      <c r="K19" s="9">
        <f t="shared" si="13"/>
        <v>49042.2</v>
      </c>
      <c r="L19" s="9">
        <f t="shared" si="13"/>
        <v>49042.2</v>
      </c>
    </row>
    <row r="20" spans="1:12" s="4" customFormat="1" ht="21.75" customHeight="1" thickBot="1">
      <c r="A20" s="78"/>
      <c r="B20" s="73"/>
      <c r="C20" s="58"/>
      <c r="D20" s="10" t="s">
        <v>63</v>
      </c>
      <c r="E20" s="9"/>
      <c r="F20" s="9"/>
      <c r="G20" s="9"/>
      <c r="H20" s="9"/>
      <c r="I20" s="9">
        <v>7550.6</v>
      </c>
      <c r="J20" s="9"/>
      <c r="K20" s="9"/>
      <c r="L20" s="9"/>
    </row>
    <row r="21" spans="1:12" s="4" customFormat="1" ht="16.5" thickBot="1">
      <c r="A21" s="55"/>
      <c r="B21" s="73"/>
      <c r="C21" s="58"/>
      <c r="D21" s="10" t="s">
        <v>64</v>
      </c>
      <c r="E21" s="9">
        <v>18645.3</v>
      </c>
      <c r="F21" s="9">
        <v>21000</v>
      </c>
      <c r="G21" s="9">
        <v>21000</v>
      </c>
      <c r="H21" s="9">
        <v>21000</v>
      </c>
      <c r="I21" s="9">
        <v>22515.200000000001</v>
      </c>
      <c r="J21" s="9">
        <v>32730.9</v>
      </c>
      <c r="K21" s="9">
        <v>32397.200000000001</v>
      </c>
      <c r="L21" s="9">
        <v>32397.200000000001</v>
      </c>
    </row>
    <row r="22" spans="1:12" s="4" customFormat="1" ht="27" customHeight="1" thickBot="1">
      <c r="A22" s="56"/>
      <c r="B22" s="74"/>
      <c r="C22" s="59"/>
      <c r="D22" s="10" t="s">
        <v>99</v>
      </c>
      <c r="E22" s="9">
        <v>9000</v>
      </c>
      <c r="F22" s="9">
        <v>9000</v>
      </c>
      <c r="G22" s="9">
        <v>7000</v>
      </c>
      <c r="H22" s="9">
        <v>8000</v>
      </c>
      <c r="I22" s="9">
        <v>10000</v>
      </c>
      <c r="J22" s="9">
        <v>16645</v>
      </c>
      <c r="K22" s="9">
        <v>16645</v>
      </c>
      <c r="L22" s="9">
        <v>16645</v>
      </c>
    </row>
    <row r="23" spans="1:12" s="4" customFormat="1" ht="16.5" thickBot="1">
      <c r="A23" s="75">
        <v>2</v>
      </c>
      <c r="B23" s="72" t="s">
        <v>15</v>
      </c>
      <c r="C23" s="57" t="s">
        <v>16</v>
      </c>
      <c r="D23" s="10" t="s">
        <v>94</v>
      </c>
      <c r="E23" s="9">
        <f>E24+E25+E26+E27</f>
        <v>2425.8000000000002</v>
      </c>
      <c r="F23" s="9">
        <f t="shared" ref="F23:H23" si="14">F24+F25+F26+F27</f>
        <v>620.4</v>
      </c>
      <c r="G23" s="9">
        <f t="shared" si="14"/>
        <v>150350.64000000001</v>
      </c>
      <c r="H23" s="9">
        <f t="shared" si="14"/>
        <v>0</v>
      </c>
      <c r="I23" s="9">
        <f t="shared" ref="I23:L23" si="15">I24+I25+I26+I27</f>
        <v>10858.3</v>
      </c>
      <c r="J23" s="9">
        <f t="shared" si="15"/>
        <v>15117.3</v>
      </c>
      <c r="K23" s="9">
        <f t="shared" si="15"/>
        <v>0</v>
      </c>
      <c r="L23" s="9">
        <f t="shared" si="15"/>
        <v>0</v>
      </c>
    </row>
    <row r="24" spans="1:12" s="4" customFormat="1" ht="15.75" customHeight="1" thickBot="1">
      <c r="A24" s="55"/>
      <c r="B24" s="73"/>
      <c r="C24" s="58"/>
      <c r="D24" s="12" t="s">
        <v>76</v>
      </c>
      <c r="E24" s="9"/>
      <c r="F24" s="9"/>
      <c r="G24" s="9">
        <v>149000</v>
      </c>
      <c r="H24" s="9"/>
      <c r="I24" s="9"/>
      <c r="J24" s="9"/>
      <c r="K24" s="9"/>
      <c r="L24" s="9"/>
    </row>
    <row r="25" spans="1:12" s="4" customFormat="1" ht="16.5" thickBot="1">
      <c r="A25" s="55"/>
      <c r="B25" s="73"/>
      <c r="C25" s="58"/>
      <c r="D25" s="12" t="s">
        <v>63</v>
      </c>
      <c r="E25" s="9">
        <v>2304.5</v>
      </c>
      <c r="F25" s="9">
        <v>589.29999999999995</v>
      </c>
      <c r="G25" s="9">
        <v>675.32</v>
      </c>
      <c r="H25" s="9"/>
      <c r="I25" s="9">
        <f>I37+I48</f>
        <v>10645.3</v>
      </c>
      <c r="J25" s="9">
        <f t="shared" ref="J25:L25" si="16">J37+J48</f>
        <v>12668.3</v>
      </c>
      <c r="K25" s="9">
        <f t="shared" si="16"/>
        <v>0</v>
      </c>
      <c r="L25" s="9">
        <f t="shared" si="16"/>
        <v>0</v>
      </c>
    </row>
    <row r="26" spans="1:12" s="4" customFormat="1" ht="16.5" thickBot="1">
      <c r="A26" s="55"/>
      <c r="B26" s="73"/>
      <c r="C26" s="58"/>
      <c r="D26" s="9" t="s">
        <v>64</v>
      </c>
      <c r="E26" s="9">
        <v>121.3</v>
      </c>
      <c r="F26" s="9">
        <v>31.1</v>
      </c>
      <c r="G26" s="9">
        <v>675.32</v>
      </c>
      <c r="H26" s="9"/>
      <c r="I26" s="9">
        <f>I38+I49</f>
        <v>213</v>
      </c>
      <c r="J26" s="9">
        <f t="shared" ref="J26:L26" si="17">J38+J49</f>
        <v>2449</v>
      </c>
      <c r="K26" s="9">
        <f t="shared" si="17"/>
        <v>0</v>
      </c>
      <c r="L26" s="9">
        <f t="shared" si="17"/>
        <v>0</v>
      </c>
    </row>
    <row r="27" spans="1:12" s="3" customFormat="1" ht="27.75" customHeight="1" thickBot="1">
      <c r="A27" s="56"/>
      <c r="B27" s="74"/>
      <c r="C27" s="59"/>
      <c r="D27" s="9" t="s">
        <v>99</v>
      </c>
      <c r="E27" s="13"/>
      <c r="F27" s="9"/>
      <c r="G27" s="9"/>
      <c r="H27" s="9"/>
      <c r="I27" s="9"/>
      <c r="J27" s="9"/>
      <c r="K27" s="9"/>
      <c r="L27" s="9"/>
    </row>
    <row r="28" spans="1:12" s="3" customFormat="1" ht="62.25" customHeight="1" thickBot="1">
      <c r="A28" s="75" t="s">
        <v>17</v>
      </c>
      <c r="B28" s="72" t="s">
        <v>100</v>
      </c>
      <c r="C28" s="57" t="s">
        <v>16</v>
      </c>
      <c r="D28" s="10" t="s">
        <v>94</v>
      </c>
      <c r="E28" s="14">
        <f>E29+E30+E31</f>
        <v>858.5</v>
      </c>
      <c r="F28" s="14">
        <f t="shared" ref="F28:H28" si="18">F29+F30+F31</f>
        <v>620.4</v>
      </c>
      <c r="G28" s="14">
        <f t="shared" si="18"/>
        <v>0</v>
      </c>
      <c r="H28" s="14">
        <f t="shared" si="18"/>
        <v>0</v>
      </c>
      <c r="I28" s="14">
        <f t="shared" ref="I28:L28" si="19">I29+I30+I31</f>
        <v>0</v>
      </c>
      <c r="J28" s="14">
        <f t="shared" si="19"/>
        <v>0</v>
      </c>
      <c r="K28" s="14">
        <f t="shared" si="19"/>
        <v>0</v>
      </c>
      <c r="L28" s="14">
        <f t="shared" si="19"/>
        <v>0</v>
      </c>
    </row>
    <row r="29" spans="1:12" s="3" customFormat="1" ht="21.75" customHeight="1" thickBot="1">
      <c r="A29" s="82"/>
      <c r="B29" s="73"/>
      <c r="C29" s="58"/>
      <c r="D29" s="12" t="s">
        <v>76</v>
      </c>
      <c r="E29" s="9"/>
      <c r="F29" s="9"/>
      <c r="G29" s="9"/>
      <c r="H29" s="9"/>
      <c r="I29" s="9"/>
      <c r="J29" s="9"/>
      <c r="K29" s="9"/>
      <c r="L29" s="9"/>
    </row>
    <row r="30" spans="1:12" s="3" customFormat="1" ht="21" customHeight="1" thickBot="1">
      <c r="A30" s="82"/>
      <c r="B30" s="73"/>
      <c r="C30" s="58"/>
      <c r="D30" s="12" t="s">
        <v>63</v>
      </c>
      <c r="E30" s="9">
        <v>815.6</v>
      </c>
      <c r="F30" s="9">
        <v>589.29999999999995</v>
      </c>
      <c r="G30" s="9"/>
      <c r="H30" s="9"/>
      <c r="I30" s="9"/>
      <c r="J30" s="9"/>
      <c r="K30" s="9"/>
      <c r="L30" s="9"/>
    </row>
    <row r="31" spans="1:12" s="3" customFormat="1" ht="17.25" customHeight="1" thickBot="1">
      <c r="A31" s="82"/>
      <c r="B31" s="74"/>
      <c r="C31" s="58"/>
      <c r="D31" s="9" t="s">
        <v>64</v>
      </c>
      <c r="E31" s="9">
        <v>42.9</v>
      </c>
      <c r="F31" s="9">
        <v>31.1</v>
      </c>
      <c r="G31" s="9"/>
      <c r="H31" s="9"/>
      <c r="I31" s="9"/>
      <c r="J31" s="9"/>
      <c r="K31" s="9"/>
      <c r="L31" s="9"/>
    </row>
    <row r="32" spans="1:12" s="3" customFormat="1" ht="16.5" thickBot="1">
      <c r="A32" s="51" t="s">
        <v>20</v>
      </c>
      <c r="B32" s="72" t="s">
        <v>18</v>
      </c>
      <c r="C32" s="57" t="s">
        <v>16</v>
      </c>
      <c r="D32" s="10" t="s">
        <v>94</v>
      </c>
      <c r="E32" s="9">
        <f>E33+E34+E35</f>
        <v>890</v>
      </c>
      <c r="F32" s="9">
        <f t="shared" ref="F32:H32" si="20">F33+F34+F35</f>
        <v>0</v>
      </c>
      <c r="G32" s="9">
        <f t="shared" si="20"/>
        <v>0</v>
      </c>
      <c r="H32" s="9">
        <f t="shared" si="20"/>
        <v>0</v>
      </c>
      <c r="I32" s="9">
        <f t="shared" ref="I32:L32" si="21">I33+I34+I35</f>
        <v>0</v>
      </c>
      <c r="J32" s="9">
        <f t="shared" si="21"/>
        <v>0</v>
      </c>
      <c r="K32" s="9">
        <f t="shared" si="21"/>
        <v>0</v>
      </c>
      <c r="L32" s="9">
        <f t="shared" si="21"/>
        <v>0</v>
      </c>
    </row>
    <row r="33" spans="1:12" s="3" customFormat="1" ht="25.5" customHeight="1" thickBot="1">
      <c r="A33" s="52"/>
      <c r="B33" s="73"/>
      <c r="C33" s="58"/>
      <c r="D33" s="12" t="s">
        <v>76</v>
      </c>
      <c r="E33" s="9"/>
      <c r="F33" s="9"/>
      <c r="G33" s="9"/>
      <c r="H33" s="9"/>
      <c r="I33" s="9"/>
      <c r="J33" s="9"/>
      <c r="K33" s="9"/>
      <c r="L33" s="9"/>
    </row>
    <row r="34" spans="1:12" s="3" customFormat="1" ht="16.5" thickBot="1">
      <c r="A34" s="52"/>
      <c r="B34" s="73"/>
      <c r="C34" s="58"/>
      <c r="D34" s="12" t="s">
        <v>63</v>
      </c>
      <c r="E34" s="9">
        <v>845.5</v>
      </c>
      <c r="F34" s="9"/>
      <c r="G34" s="9"/>
      <c r="H34" s="9"/>
      <c r="I34" s="9"/>
      <c r="J34" s="9"/>
      <c r="K34" s="9"/>
      <c r="L34" s="9"/>
    </row>
    <row r="35" spans="1:12" s="3" customFormat="1" ht="16.5" thickBot="1">
      <c r="A35" s="53"/>
      <c r="B35" s="74"/>
      <c r="C35" s="59"/>
      <c r="D35" s="9" t="s">
        <v>64</v>
      </c>
      <c r="E35" s="9">
        <v>44.5</v>
      </c>
      <c r="F35" s="9"/>
      <c r="G35" s="9"/>
      <c r="H35" s="9"/>
      <c r="I35" s="9"/>
      <c r="J35" s="9"/>
      <c r="K35" s="9"/>
      <c r="L35" s="9"/>
    </row>
    <row r="36" spans="1:12" s="3" customFormat="1" ht="16.5" thickBot="1">
      <c r="A36" s="51" t="s">
        <v>21</v>
      </c>
      <c r="B36" s="57" t="s">
        <v>135</v>
      </c>
      <c r="C36" s="57" t="s">
        <v>16</v>
      </c>
      <c r="D36" s="10" t="s">
        <v>94</v>
      </c>
      <c r="E36" s="9"/>
      <c r="F36" s="9"/>
      <c r="G36" s="9"/>
      <c r="H36" s="9"/>
      <c r="I36" s="9">
        <f>I38+I37</f>
        <v>10858.3</v>
      </c>
      <c r="J36" s="9">
        <f>J38+J37</f>
        <v>10645.3</v>
      </c>
      <c r="K36" s="9">
        <v>0</v>
      </c>
      <c r="L36" s="9">
        <v>0</v>
      </c>
    </row>
    <row r="37" spans="1:12" s="3" customFormat="1" ht="16.5" thickBot="1">
      <c r="A37" s="52"/>
      <c r="B37" s="58"/>
      <c r="C37" s="58"/>
      <c r="D37" s="10" t="s">
        <v>63</v>
      </c>
      <c r="E37" s="9"/>
      <c r="F37" s="9"/>
      <c r="G37" s="9"/>
      <c r="H37" s="9"/>
      <c r="I37" s="9">
        <v>10645.3</v>
      </c>
      <c r="J37" s="9">
        <v>10432.299999999999</v>
      </c>
      <c r="K37" s="9">
        <v>0</v>
      </c>
      <c r="L37" s="9">
        <v>0</v>
      </c>
    </row>
    <row r="38" spans="1:12" s="3" customFormat="1" ht="16.5" thickBot="1">
      <c r="A38" s="53"/>
      <c r="B38" s="59"/>
      <c r="C38" s="59"/>
      <c r="D38" s="10" t="s">
        <v>64</v>
      </c>
      <c r="E38" s="9"/>
      <c r="F38" s="9"/>
      <c r="G38" s="9"/>
      <c r="H38" s="9"/>
      <c r="I38" s="9">
        <v>213</v>
      </c>
      <c r="J38" s="9">
        <v>213</v>
      </c>
      <c r="K38" s="9">
        <v>0</v>
      </c>
      <c r="L38" s="9">
        <v>0</v>
      </c>
    </row>
    <row r="39" spans="1:12" s="3" customFormat="1" ht="15.75" customHeight="1" thickBot="1">
      <c r="A39" s="54" t="s">
        <v>22</v>
      </c>
      <c r="B39" s="72" t="s">
        <v>19</v>
      </c>
      <c r="C39" s="57" t="s">
        <v>16</v>
      </c>
      <c r="D39" s="10" t="s">
        <v>94</v>
      </c>
      <c r="E39" s="9">
        <f>E40+E41</f>
        <v>677.3</v>
      </c>
      <c r="F39" s="9">
        <f t="shared" ref="F39:H39" si="22">F40+F41</f>
        <v>0</v>
      </c>
      <c r="G39" s="9">
        <f t="shared" si="22"/>
        <v>0</v>
      </c>
      <c r="H39" s="9">
        <f t="shared" si="22"/>
        <v>0</v>
      </c>
      <c r="I39" s="9">
        <f t="shared" ref="I39" si="23">I40+I41</f>
        <v>0</v>
      </c>
      <c r="J39" s="9">
        <f>J41+J40</f>
        <v>8400</v>
      </c>
      <c r="K39" s="9">
        <v>0</v>
      </c>
      <c r="L39" s="9">
        <v>0</v>
      </c>
    </row>
    <row r="40" spans="1:12" s="3" customFormat="1" ht="16.5" thickBot="1">
      <c r="A40" s="55"/>
      <c r="B40" s="73"/>
      <c r="C40" s="58"/>
      <c r="D40" s="10" t="s">
        <v>63</v>
      </c>
      <c r="E40" s="9">
        <v>643.4</v>
      </c>
      <c r="F40" s="9"/>
      <c r="G40" s="9"/>
      <c r="H40" s="9"/>
      <c r="I40" s="9"/>
      <c r="J40" s="9">
        <v>8232</v>
      </c>
      <c r="K40" s="9">
        <v>0</v>
      </c>
      <c r="L40" s="9">
        <v>0</v>
      </c>
    </row>
    <row r="41" spans="1:12" s="3" customFormat="1" ht="16.5" thickBot="1">
      <c r="A41" s="56"/>
      <c r="B41" s="74"/>
      <c r="C41" s="59"/>
      <c r="D41" s="10" t="s">
        <v>64</v>
      </c>
      <c r="E41" s="9">
        <v>33.9</v>
      </c>
      <c r="F41" s="9"/>
      <c r="G41" s="9"/>
      <c r="H41" s="9"/>
      <c r="I41" s="9"/>
      <c r="J41" s="9">
        <v>168</v>
      </c>
      <c r="K41" s="9">
        <v>0</v>
      </c>
      <c r="L41" s="9">
        <v>0</v>
      </c>
    </row>
    <row r="42" spans="1:12" s="3" customFormat="1" ht="16.5" thickBot="1">
      <c r="A42" s="51" t="s">
        <v>35</v>
      </c>
      <c r="B42" s="72" t="s">
        <v>101</v>
      </c>
      <c r="C42" s="57" t="s">
        <v>16</v>
      </c>
      <c r="D42" s="10" t="s">
        <v>94</v>
      </c>
      <c r="E42" s="9">
        <f>E43+E44+E45</f>
        <v>0</v>
      </c>
      <c r="F42" s="9">
        <f t="shared" ref="F42:H42" si="24">F43+F44+F45</f>
        <v>0</v>
      </c>
      <c r="G42" s="9">
        <f t="shared" si="24"/>
        <v>150350.64000000001</v>
      </c>
      <c r="H42" s="9">
        <f t="shared" si="24"/>
        <v>0</v>
      </c>
      <c r="I42" s="9">
        <f t="shared" ref="I42" si="25">I43+I44+I45</f>
        <v>0</v>
      </c>
      <c r="J42" s="9"/>
      <c r="K42" s="9"/>
      <c r="L42" s="9"/>
    </row>
    <row r="43" spans="1:12" s="3" customFormat="1" ht="16.5" thickBot="1">
      <c r="A43" s="52"/>
      <c r="B43" s="73"/>
      <c r="C43" s="58"/>
      <c r="D43" s="12" t="s">
        <v>76</v>
      </c>
      <c r="E43" s="9"/>
      <c r="F43" s="9"/>
      <c r="G43" s="9">
        <v>149000</v>
      </c>
      <c r="H43" s="9"/>
      <c r="I43" s="9"/>
      <c r="J43" s="9"/>
      <c r="K43" s="9"/>
      <c r="L43" s="9"/>
    </row>
    <row r="44" spans="1:12" s="3" customFormat="1" ht="16.5" thickBot="1">
      <c r="A44" s="52"/>
      <c r="B44" s="73"/>
      <c r="C44" s="58"/>
      <c r="D44" s="12" t="s">
        <v>63</v>
      </c>
      <c r="E44" s="9"/>
      <c r="F44" s="9"/>
      <c r="G44" s="9">
        <v>675.32</v>
      </c>
      <c r="H44" s="9"/>
      <c r="I44" s="9"/>
      <c r="J44" s="9"/>
      <c r="K44" s="9"/>
      <c r="L44" s="9"/>
    </row>
    <row r="45" spans="1:12" s="3" customFormat="1" ht="16.5" thickBot="1">
      <c r="A45" s="53"/>
      <c r="B45" s="74"/>
      <c r="C45" s="59"/>
      <c r="D45" s="9" t="s">
        <v>64</v>
      </c>
      <c r="E45" s="9"/>
      <c r="F45" s="9"/>
      <c r="G45" s="9">
        <v>675.32</v>
      </c>
      <c r="H45" s="9"/>
      <c r="I45" s="9"/>
      <c r="J45" s="9"/>
      <c r="K45" s="9"/>
      <c r="L45" s="9"/>
    </row>
    <row r="46" spans="1:12" s="3" customFormat="1" ht="16.5" thickBot="1">
      <c r="A46" s="51" t="s">
        <v>134</v>
      </c>
      <c r="B46" s="57" t="s">
        <v>133</v>
      </c>
      <c r="C46" s="57" t="s">
        <v>16</v>
      </c>
      <c r="D46" s="9" t="s">
        <v>0</v>
      </c>
      <c r="E46" s="9"/>
      <c r="F46" s="9"/>
      <c r="G46" s="9"/>
      <c r="H46" s="9"/>
      <c r="I46" s="9"/>
      <c r="J46" s="9"/>
      <c r="K46" s="9"/>
      <c r="L46" s="9"/>
    </row>
    <row r="47" spans="1:12" s="3" customFormat="1" ht="16.5" thickBot="1">
      <c r="A47" s="52"/>
      <c r="B47" s="58"/>
      <c r="C47" s="58"/>
      <c r="D47" s="9" t="s">
        <v>76</v>
      </c>
      <c r="E47" s="9"/>
      <c r="F47" s="9"/>
      <c r="G47" s="9"/>
      <c r="H47" s="9"/>
      <c r="I47" s="9"/>
      <c r="J47" s="9">
        <f>J49+J48</f>
        <v>4472</v>
      </c>
      <c r="K47" s="9">
        <f t="shared" ref="K47:L47" si="26">K49+K48</f>
        <v>0</v>
      </c>
      <c r="L47" s="9">
        <f t="shared" si="26"/>
        <v>0</v>
      </c>
    </row>
    <row r="48" spans="1:12" s="3" customFormat="1" ht="16.5" thickBot="1">
      <c r="A48" s="52"/>
      <c r="B48" s="58"/>
      <c r="C48" s="58"/>
      <c r="D48" s="9" t="s">
        <v>63</v>
      </c>
      <c r="E48" s="9"/>
      <c r="F48" s="9"/>
      <c r="G48" s="9"/>
      <c r="H48" s="9"/>
      <c r="I48" s="9"/>
      <c r="J48" s="9">
        <v>2236</v>
      </c>
      <c r="K48" s="9">
        <v>0</v>
      </c>
      <c r="L48" s="9">
        <v>0</v>
      </c>
    </row>
    <row r="49" spans="1:12" s="3" customFormat="1" ht="16.5" thickBot="1">
      <c r="A49" s="52"/>
      <c r="B49" s="58"/>
      <c r="C49" s="58"/>
      <c r="D49" s="9" t="s">
        <v>64</v>
      </c>
      <c r="E49" s="9"/>
      <c r="F49" s="9"/>
      <c r="G49" s="9"/>
      <c r="H49" s="9"/>
      <c r="I49" s="9"/>
      <c r="J49" s="9">
        <v>2236</v>
      </c>
      <c r="K49" s="9">
        <v>0</v>
      </c>
      <c r="L49" s="9">
        <v>0</v>
      </c>
    </row>
    <row r="50" spans="1:12" s="3" customFormat="1" ht="16.5" thickBot="1">
      <c r="A50" s="51" t="s">
        <v>136</v>
      </c>
      <c r="B50" s="72" t="s">
        <v>23</v>
      </c>
      <c r="C50" s="57" t="s">
        <v>16</v>
      </c>
      <c r="D50" s="10" t="s">
        <v>94</v>
      </c>
      <c r="E50" s="6"/>
      <c r="F50" s="9">
        <v>8594</v>
      </c>
      <c r="G50" s="6">
        <f>G51</f>
        <v>3383.47</v>
      </c>
      <c r="H50" s="6"/>
      <c r="I50" s="6"/>
      <c r="J50" s="6"/>
      <c r="K50" s="6"/>
      <c r="L50" s="6"/>
    </row>
    <row r="51" spans="1:12" s="3" customFormat="1" ht="16.5" thickBot="1">
      <c r="A51" s="52"/>
      <c r="B51" s="73"/>
      <c r="C51" s="58"/>
      <c r="D51" s="10" t="s">
        <v>76</v>
      </c>
      <c r="E51" s="6"/>
      <c r="F51" s="9">
        <v>8338.7000000000007</v>
      </c>
      <c r="G51" s="6">
        <v>3383.47</v>
      </c>
      <c r="H51" s="6"/>
      <c r="I51" s="6"/>
      <c r="J51" s="6"/>
      <c r="K51" s="6"/>
      <c r="L51" s="6"/>
    </row>
    <row r="52" spans="1:12" s="3" customFormat="1" ht="16.5" thickBot="1">
      <c r="A52" s="52"/>
      <c r="B52" s="73"/>
      <c r="C52" s="58"/>
      <c r="D52" s="10" t="s">
        <v>63</v>
      </c>
      <c r="E52" s="6"/>
      <c r="F52" s="9">
        <v>170.2</v>
      </c>
      <c r="G52" s="6"/>
      <c r="H52" s="6"/>
      <c r="I52" s="6"/>
      <c r="J52" s="6"/>
      <c r="K52" s="6"/>
      <c r="L52" s="6"/>
    </row>
    <row r="53" spans="1:12" s="3" customFormat="1" ht="16.5" thickBot="1">
      <c r="A53" s="52"/>
      <c r="B53" s="73"/>
      <c r="C53" s="58"/>
      <c r="D53" s="10" t="s">
        <v>64</v>
      </c>
      <c r="E53" s="6"/>
      <c r="F53" s="6"/>
      <c r="G53" s="6"/>
      <c r="H53" s="6"/>
      <c r="I53" s="6"/>
      <c r="J53" s="6"/>
      <c r="K53" s="6"/>
      <c r="L53" s="6"/>
    </row>
    <row r="54" spans="1:12" s="3" customFormat="1" ht="16.5" thickBot="1">
      <c r="A54" s="53"/>
      <c r="B54" s="74"/>
      <c r="C54" s="59"/>
      <c r="D54" s="10" t="s">
        <v>99</v>
      </c>
      <c r="E54" s="6"/>
      <c r="F54" s="9">
        <v>85.1</v>
      </c>
      <c r="G54" s="6"/>
      <c r="H54" s="6"/>
      <c r="I54" s="6"/>
      <c r="J54" s="6"/>
      <c r="K54" s="6"/>
      <c r="L54" s="6"/>
    </row>
    <row r="55" spans="1:12" s="3" customFormat="1" ht="54" customHeight="1" thickBot="1">
      <c r="A55" s="69">
        <v>3</v>
      </c>
      <c r="B55" s="72" t="s">
        <v>24</v>
      </c>
      <c r="C55" s="57" t="s">
        <v>16</v>
      </c>
      <c r="D55" s="10" t="s">
        <v>94</v>
      </c>
      <c r="E55" s="9">
        <v>1235.7</v>
      </c>
      <c r="F55" s="9">
        <v>1950</v>
      </c>
      <c r="G55" s="9">
        <v>1300</v>
      </c>
      <c r="H55" s="9">
        <v>1300</v>
      </c>
      <c r="I55" s="9">
        <f>I57</f>
        <v>2200</v>
      </c>
      <c r="J55" s="9">
        <f t="shared" ref="J55:L55" si="27">J57</f>
        <v>2200</v>
      </c>
      <c r="K55" s="9">
        <f t="shared" si="27"/>
        <v>2200</v>
      </c>
      <c r="L55" s="9">
        <f t="shared" si="27"/>
        <v>2200</v>
      </c>
    </row>
    <row r="56" spans="1:12" s="3" customFormat="1" ht="16.5" thickBot="1">
      <c r="A56" s="70"/>
      <c r="B56" s="73"/>
      <c r="C56" s="58"/>
      <c r="D56" s="12" t="s">
        <v>76</v>
      </c>
      <c r="E56" s="9"/>
      <c r="F56" s="9"/>
      <c r="G56" s="9"/>
      <c r="H56" s="9"/>
      <c r="I56" s="9"/>
      <c r="J56" s="9"/>
      <c r="K56" s="9"/>
      <c r="L56" s="9"/>
    </row>
    <row r="57" spans="1:12" s="3" customFormat="1" ht="16.5" thickBot="1">
      <c r="A57" s="70"/>
      <c r="B57" s="73"/>
      <c r="C57" s="58"/>
      <c r="D57" s="12" t="s">
        <v>63</v>
      </c>
      <c r="E57" s="9">
        <v>1235.7</v>
      </c>
      <c r="F57" s="9">
        <v>1950</v>
      </c>
      <c r="G57" s="9">
        <v>1300</v>
      </c>
      <c r="H57" s="9">
        <v>1300</v>
      </c>
      <c r="I57" s="9">
        <v>2200</v>
      </c>
      <c r="J57" s="9">
        <v>2200</v>
      </c>
      <c r="K57" s="9">
        <v>2200</v>
      </c>
      <c r="L57" s="9">
        <v>2200</v>
      </c>
    </row>
    <row r="58" spans="1:12" s="3" customFormat="1" ht="16.5" thickBot="1">
      <c r="A58" s="70"/>
      <c r="B58" s="73"/>
      <c r="C58" s="58"/>
      <c r="D58" s="9" t="s">
        <v>64</v>
      </c>
      <c r="E58" s="9"/>
      <c r="F58" s="9"/>
      <c r="G58" s="9"/>
      <c r="H58" s="9"/>
      <c r="I58" s="9"/>
      <c r="J58" s="9"/>
      <c r="K58" s="9"/>
      <c r="L58" s="9"/>
    </row>
    <row r="59" spans="1:12" s="3" customFormat="1" ht="24.75" customHeight="1" thickBot="1">
      <c r="A59" s="71"/>
      <c r="B59" s="74"/>
      <c r="C59" s="59"/>
      <c r="D59" s="9" t="s">
        <v>99</v>
      </c>
      <c r="E59" s="9"/>
      <c r="F59" s="9"/>
      <c r="G59" s="9"/>
      <c r="H59" s="9"/>
      <c r="I59" s="9"/>
      <c r="J59" s="9"/>
      <c r="K59" s="9"/>
      <c r="L59" s="9"/>
    </row>
    <row r="60" spans="1:12" s="3" customFormat="1" ht="28.5" customHeight="1" thickBot="1">
      <c r="A60" s="69">
        <v>4</v>
      </c>
      <c r="B60" s="72" t="s">
        <v>25</v>
      </c>
      <c r="C60" s="57" t="s">
        <v>102</v>
      </c>
      <c r="D60" s="10" t="s">
        <v>94</v>
      </c>
      <c r="E60" s="9"/>
      <c r="F60" s="9">
        <v>300</v>
      </c>
      <c r="G60" s="9">
        <v>300</v>
      </c>
      <c r="H60" s="9">
        <v>300</v>
      </c>
      <c r="I60" s="9">
        <f>I63</f>
        <v>0</v>
      </c>
      <c r="J60" s="9">
        <f t="shared" ref="J60:L60" si="28">J63</f>
        <v>0</v>
      </c>
      <c r="K60" s="9">
        <f t="shared" si="28"/>
        <v>0</v>
      </c>
      <c r="L60" s="9">
        <f t="shared" si="28"/>
        <v>0</v>
      </c>
    </row>
    <row r="61" spans="1:12" s="3" customFormat="1" ht="16.5" thickBot="1">
      <c r="A61" s="70"/>
      <c r="B61" s="73"/>
      <c r="C61" s="58"/>
      <c r="D61" s="12" t="s">
        <v>76</v>
      </c>
      <c r="E61" s="9"/>
      <c r="F61" s="9"/>
      <c r="G61" s="9"/>
      <c r="H61" s="9"/>
      <c r="I61" s="9"/>
      <c r="J61" s="9"/>
      <c r="K61" s="9"/>
      <c r="L61" s="9"/>
    </row>
    <row r="62" spans="1:12" s="3" customFormat="1" ht="16.5" thickBot="1">
      <c r="A62" s="70"/>
      <c r="B62" s="73"/>
      <c r="C62" s="58"/>
      <c r="D62" s="12" t="s">
        <v>63</v>
      </c>
      <c r="E62" s="9"/>
      <c r="F62" s="9"/>
      <c r="G62" s="9"/>
      <c r="H62" s="9"/>
      <c r="I62" s="9"/>
      <c r="J62" s="9"/>
      <c r="K62" s="9"/>
      <c r="L62" s="9"/>
    </row>
    <row r="63" spans="1:12" s="3" customFormat="1" ht="16.5" thickBot="1">
      <c r="A63" s="70"/>
      <c r="B63" s="73"/>
      <c r="C63" s="58"/>
      <c r="D63" s="9" t="s">
        <v>64</v>
      </c>
      <c r="E63" s="9"/>
      <c r="F63" s="9">
        <v>300</v>
      </c>
      <c r="G63" s="9">
        <v>300</v>
      </c>
      <c r="H63" s="9">
        <v>300</v>
      </c>
      <c r="I63" s="9">
        <v>0</v>
      </c>
      <c r="J63" s="9">
        <v>0</v>
      </c>
      <c r="K63" s="9">
        <v>0</v>
      </c>
      <c r="L63" s="9">
        <v>0</v>
      </c>
    </row>
    <row r="64" spans="1:12" s="3" customFormat="1" ht="32.25" customHeight="1" thickBot="1">
      <c r="A64" s="71"/>
      <c r="B64" s="74"/>
      <c r="C64" s="59"/>
      <c r="D64" s="9" t="s">
        <v>99</v>
      </c>
      <c r="E64" s="9"/>
      <c r="F64" s="9"/>
      <c r="G64" s="9"/>
      <c r="H64" s="9"/>
      <c r="I64" s="9"/>
      <c r="J64" s="9"/>
      <c r="K64" s="9"/>
      <c r="L64" s="9"/>
    </row>
    <row r="65" spans="1:12" s="3" customFormat="1" ht="27" customHeight="1" thickBot="1">
      <c r="A65" s="60">
        <v>5</v>
      </c>
      <c r="B65" s="63" t="s">
        <v>26</v>
      </c>
      <c r="C65" s="66" t="s">
        <v>103</v>
      </c>
      <c r="D65" s="9" t="s">
        <v>94</v>
      </c>
      <c r="E65" s="9"/>
      <c r="F65" s="9">
        <v>860.4</v>
      </c>
      <c r="G65" s="9">
        <v>3600</v>
      </c>
      <c r="H65" s="9">
        <f>H67+H66</f>
        <v>6105.2</v>
      </c>
      <c r="I65" s="9">
        <f>I67+I66</f>
        <v>5485.2999999999993</v>
      </c>
      <c r="J65" s="9">
        <f t="shared" ref="J65:L65" si="29">J67+J66</f>
        <v>7200</v>
      </c>
      <c r="K65" s="9">
        <f t="shared" si="29"/>
        <v>7200</v>
      </c>
      <c r="L65" s="9">
        <f t="shared" si="29"/>
        <v>7200</v>
      </c>
    </row>
    <row r="66" spans="1:12" s="3" customFormat="1" ht="16.5" thickBot="1">
      <c r="A66" s="61"/>
      <c r="B66" s="64"/>
      <c r="C66" s="67"/>
      <c r="D66" s="9" t="s">
        <v>63</v>
      </c>
      <c r="E66" s="9"/>
      <c r="F66" s="9">
        <v>514.79999999999995</v>
      </c>
      <c r="G66" s="9">
        <v>2160</v>
      </c>
      <c r="H66" s="9">
        <v>2649.2</v>
      </c>
      <c r="I66" s="9">
        <v>3291.2</v>
      </c>
      <c r="J66" s="9">
        <v>4320</v>
      </c>
      <c r="K66" s="9">
        <v>4320</v>
      </c>
      <c r="L66" s="9">
        <v>4320</v>
      </c>
    </row>
    <row r="67" spans="1:12" s="3" customFormat="1" ht="16.5" thickBot="1">
      <c r="A67" s="61"/>
      <c r="B67" s="64"/>
      <c r="C67" s="67"/>
      <c r="D67" s="9" t="s">
        <v>64</v>
      </c>
      <c r="E67" s="9"/>
      <c r="F67" s="9">
        <v>345.6</v>
      </c>
      <c r="G67" s="9">
        <v>1440</v>
      </c>
      <c r="H67" s="9">
        <v>3456</v>
      </c>
      <c r="I67" s="9">
        <v>2194.1</v>
      </c>
      <c r="J67" s="9">
        <v>2880</v>
      </c>
      <c r="K67" s="9">
        <v>2880</v>
      </c>
      <c r="L67" s="9">
        <v>2880</v>
      </c>
    </row>
    <row r="68" spans="1:12" s="3" customFormat="1" ht="42" customHeight="1" thickBot="1">
      <c r="A68" s="62"/>
      <c r="B68" s="65"/>
      <c r="C68" s="68"/>
      <c r="D68" s="9" t="s">
        <v>99</v>
      </c>
      <c r="E68" s="9"/>
      <c r="F68" s="9"/>
      <c r="G68" s="9"/>
      <c r="H68" s="9"/>
      <c r="I68" s="9"/>
      <c r="J68" s="9"/>
      <c r="K68" s="9"/>
      <c r="L68" s="9"/>
    </row>
    <row r="69" spans="1:12" s="3" customFormat="1"/>
    <row r="70" spans="1:12" s="3" customFormat="1"/>
    <row r="71" spans="1:12" s="3" customFormat="1"/>
    <row r="72" spans="1:12" s="3" customFormat="1"/>
    <row r="73" spans="1:12" s="3" customFormat="1"/>
    <row r="74" spans="1:12" s="3" customFormat="1"/>
    <row r="75" spans="1:12" s="3" customFormat="1"/>
    <row r="76" spans="1:12" s="3" customFormat="1"/>
    <row r="77" spans="1:12" s="3" customFormat="1"/>
    <row r="78" spans="1:12" s="3" customFormat="1"/>
    <row r="79" spans="1:12" s="3" customFormat="1"/>
    <row r="80" spans="1:12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</sheetData>
  <mergeCells count="53">
    <mergeCell ref="A6:A10"/>
    <mergeCell ref="B6:B10"/>
    <mergeCell ref="C6:C10"/>
    <mergeCell ref="B2:K2"/>
    <mergeCell ref="I1:K1"/>
    <mergeCell ref="A3:L3"/>
    <mergeCell ref="A4:A5"/>
    <mergeCell ref="B4:B5"/>
    <mergeCell ref="C4:C5"/>
    <mergeCell ref="D4:D5"/>
    <mergeCell ref="E4:L4"/>
    <mergeCell ref="A46:A49"/>
    <mergeCell ref="B46:B49"/>
    <mergeCell ref="C46:C49"/>
    <mergeCell ref="A16:A18"/>
    <mergeCell ref="B19:B22"/>
    <mergeCell ref="C19:C22"/>
    <mergeCell ref="A32:A35"/>
    <mergeCell ref="B32:B35"/>
    <mergeCell ref="C32:C35"/>
    <mergeCell ref="A28:A31"/>
    <mergeCell ref="B28:B31"/>
    <mergeCell ref="C28:C31"/>
    <mergeCell ref="B42:B45"/>
    <mergeCell ref="C42:C45"/>
    <mergeCell ref="B39:B41"/>
    <mergeCell ref="C39:C41"/>
    <mergeCell ref="A11:A15"/>
    <mergeCell ref="A19:A22"/>
    <mergeCell ref="B16:B18"/>
    <mergeCell ref="C16:C18"/>
    <mergeCell ref="B23:B27"/>
    <mergeCell ref="C23:C27"/>
    <mergeCell ref="B11:B15"/>
    <mergeCell ref="C11:C15"/>
    <mergeCell ref="A23:A27"/>
    <mergeCell ref="A55:A59"/>
    <mergeCell ref="B55:B59"/>
    <mergeCell ref="C55:C59"/>
    <mergeCell ref="A50:A54"/>
    <mergeCell ref="B50:B54"/>
    <mergeCell ref="C50:C54"/>
    <mergeCell ref="A65:A68"/>
    <mergeCell ref="B65:B68"/>
    <mergeCell ref="C65:C68"/>
    <mergeCell ref="A60:A64"/>
    <mergeCell ref="B60:B64"/>
    <mergeCell ref="C60:C64"/>
    <mergeCell ref="A42:A45"/>
    <mergeCell ref="A39:A41"/>
    <mergeCell ref="A36:A38"/>
    <mergeCell ref="B36:B38"/>
    <mergeCell ref="C36:C3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165"/>
  <sheetViews>
    <sheetView view="pageBreakPreview" zoomScale="91" zoomScaleSheetLayoutView="91" workbookViewId="0">
      <selection activeCell="F20" sqref="F20"/>
    </sheetView>
  </sheetViews>
  <sheetFormatPr defaultRowHeight="15.75"/>
  <cols>
    <col min="1" max="1" width="9.140625" style="1"/>
    <col min="2" max="2" width="37.140625" style="1" customWidth="1"/>
    <col min="3" max="3" width="16.5703125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47.25" customHeight="1" thickBot="1">
      <c r="A1" s="94" t="s">
        <v>105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/>
    </row>
    <row r="2" spans="1:13" ht="42" customHeight="1" thickBot="1">
      <c r="A2" s="108" t="s">
        <v>106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2"/>
    </row>
    <row r="3" spans="1:13" ht="16.5" customHeight="1" thickBot="1">
      <c r="A3" s="99" t="s">
        <v>96</v>
      </c>
      <c r="B3" s="99" t="s">
        <v>97</v>
      </c>
      <c r="C3" s="99" t="s">
        <v>107</v>
      </c>
      <c r="D3" s="99" t="s">
        <v>98</v>
      </c>
      <c r="E3" s="107" t="s">
        <v>170</v>
      </c>
      <c r="F3" s="107"/>
      <c r="G3" s="107"/>
      <c r="H3" s="107"/>
      <c r="I3" s="107"/>
      <c r="J3" s="107"/>
      <c r="K3" s="107"/>
      <c r="L3" s="107"/>
    </row>
    <row r="4" spans="1:13" ht="40.5" customHeight="1" thickBot="1">
      <c r="A4" s="101"/>
      <c r="B4" s="101"/>
      <c r="C4" s="101"/>
      <c r="D4" s="101"/>
      <c r="E4" s="7">
        <v>2018</v>
      </c>
      <c r="F4" s="7">
        <v>2019</v>
      </c>
      <c r="G4" s="7">
        <v>2020</v>
      </c>
      <c r="H4" s="7">
        <v>2021</v>
      </c>
      <c r="I4" s="7">
        <v>2022</v>
      </c>
      <c r="J4" s="7">
        <v>2023</v>
      </c>
      <c r="K4" s="7">
        <v>2024</v>
      </c>
      <c r="L4" s="7">
        <v>2025</v>
      </c>
    </row>
    <row r="5" spans="1:13" ht="29.25" customHeight="1" thickBot="1">
      <c r="A5" s="91"/>
      <c r="B5" s="91" t="s">
        <v>172</v>
      </c>
      <c r="C5" s="91" t="s">
        <v>177</v>
      </c>
      <c r="D5" s="10" t="s">
        <v>94</v>
      </c>
      <c r="E5" s="7">
        <f>E9+E8+E7+E6</f>
        <v>189621.09999999998</v>
      </c>
      <c r="F5" s="7">
        <f t="shared" ref="F5:L5" si="0">F9+F8+F7+F6</f>
        <v>604446.19999999995</v>
      </c>
      <c r="G5" s="7">
        <f t="shared" si="0"/>
        <v>398467.7</v>
      </c>
      <c r="H5" s="7">
        <f t="shared" si="0"/>
        <v>319699.7</v>
      </c>
      <c r="I5" s="7">
        <f t="shared" si="0"/>
        <v>346242.9</v>
      </c>
      <c r="J5" s="7">
        <f t="shared" si="0"/>
        <v>382416.39999999997</v>
      </c>
      <c r="K5" s="7">
        <f t="shared" si="0"/>
        <v>521130.69999999995</v>
      </c>
      <c r="L5" s="7">
        <f t="shared" si="0"/>
        <v>504998.30000000005</v>
      </c>
    </row>
    <row r="6" spans="1:13" ht="24" customHeight="1" thickBot="1">
      <c r="A6" s="92"/>
      <c r="B6" s="92"/>
      <c r="C6" s="92"/>
      <c r="D6" s="10" t="s">
        <v>76</v>
      </c>
      <c r="E6" s="7">
        <f>E11+E47+E105+E112</f>
        <v>0</v>
      </c>
      <c r="F6" s="7">
        <f t="shared" ref="F6:L6" si="1">F11+F47+F105+F112</f>
        <v>356675.6</v>
      </c>
      <c r="G6" s="7">
        <f t="shared" si="1"/>
        <v>184037.7</v>
      </c>
      <c r="H6" s="7">
        <f t="shared" si="1"/>
        <v>32251</v>
      </c>
      <c r="I6" s="7">
        <f t="shared" si="1"/>
        <v>35134.1</v>
      </c>
      <c r="J6" s="7">
        <f t="shared" si="1"/>
        <v>34376.800000000003</v>
      </c>
      <c r="K6" s="7">
        <f t="shared" si="1"/>
        <v>37394.399999999994</v>
      </c>
      <c r="L6" s="7">
        <f t="shared" si="1"/>
        <v>37394.399999999994</v>
      </c>
    </row>
    <row r="7" spans="1:13" ht="30" customHeight="1" thickBot="1">
      <c r="A7" s="92"/>
      <c r="B7" s="92"/>
      <c r="C7" s="92"/>
      <c r="D7" s="10" t="s">
        <v>63</v>
      </c>
      <c r="E7" s="7">
        <f>E12+E48+E106+E113</f>
        <v>143672.19999999998</v>
      </c>
      <c r="F7" s="7">
        <f t="shared" ref="F7:L7" si="2">F12+F48+F106+F113</f>
        <v>198331.59999999998</v>
      </c>
      <c r="G7" s="7">
        <f t="shared" si="2"/>
        <v>166373.30000000002</v>
      </c>
      <c r="H7" s="7">
        <f t="shared" si="2"/>
        <v>236241</v>
      </c>
      <c r="I7" s="7">
        <f t="shared" si="2"/>
        <v>263668.90000000002</v>
      </c>
      <c r="J7" s="7">
        <f t="shared" si="2"/>
        <v>298949.8</v>
      </c>
      <c r="K7" s="7">
        <f t="shared" si="2"/>
        <v>428060.7</v>
      </c>
      <c r="L7" s="7">
        <f t="shared" si="2"/>
        <v>412251</v>
      </c>
    </row>
    <row r="8" spans="1:13" ht="24" customHeight="1" thickBot="1">
      <c r="A8" s="92"/>
      <c r="B8" s="92"/>
      <c r="C8" s="92"/>
      <c r="D8" s="7" t="s">
        <v>64</v>
      </c>
      <c r="E8" s="7">
        <f>E13+E49+E107</f>
        <v>43448.9</v>
      </c>
      <c r="F8" s="7">
        <f t="shared" ref="F8:K8" si="3">F13+F49+F107</f>
        <v>45939</v>
      </c>
      <c r="G8" s="7">
        <f t="shared" si="3"/>
        <v>45556.7</v>
      </c>
      <c r="H8" s="7">
        <f t="shared" si="3"/>
        <v>49207.69999999999</v>
      </c>
      <c r="I8" s="7">
        <f t="shared" si="3"/>
        <v>44389.9</v>
      </c>
      <c r="J8" s="7">
        <f t="shared" si="3"/>
        <v>45864.200000000004</v>
      </c>
      <c r="K8" s="7">
        <f t="shared" si="3"/>
        <v>52450</v>
      </c>
      <c r="L8" s="7">
        <f t="shared" ref="L8" si="4">L13+L49+L107</f>
        <v>52127.3</v>
      </c>
    </row>
    <row r="9" spans="1:13" ht="18.75" customHeight="1" thickBot="1">
      <c r="A9" s="93"/>
      <c r="B9" s="93"/>
      <c r="C9" s="93"/>
      <c r="D9" s="7" t="s">
        <v>99</v>
      </c>
      <c r="E9" s="7">
        <f>E14+E50</f>
        <v>2500</v>
      </c>
      <c r="F9" s="7">
        <f t="shared" ref="F9:L9" si="5">F14+F50</f>
        <v>3500</v>
      </c>
      <c r="G9" s="7">
        <f t="shared" si="5"/>
        <v>2500</v>
      </c>
      <c r="H9" s="7">
        <f>H14+H50</f>
        <v>2000</v>
      </c>
      <c r="I9" s="7">
        <f t="shared" si="5"/>
        <v>3050</v>
      </c>
      <c r="J9" s="7">
        <f t="shared" si="5"/>
        <v>3225.6</v>
      </c>
      <c r="K9" s="7">
        <f t="shared" si="5"/>
        <v>3225.6</v>
      </c>
      <c r="L9" s="7">
        <f t="shared" si="5"/>
        <v>3225.6</v>
      </c>
    </row>
    <row r="10" spans="1:13" ht="24" customHeight="1" thickBot="1">
      <c r="A10" s="75">
        <v>1</v>
      </c>
      <c r="B10" s="99" t="s">
        <v>27</v>
      </c>
      <c r="C10" s="99" t="s">
        <v>39</v>
      </c>
      <c r="D10" s="10" t="s">
        <v>94</v>
      </c>
      <c r="E10" s="7">
        <v>176945.9</v>
      </c>
      <c r="F10" s="7">
        <v>211293.8</v>
      </c>
      <c r="G10" s="7">
        <v>192284</v>
      </c>
      <c r="H10" s="7">
        <f>H14+H13+H12+H11</f>
        <v>318417.90000000002</v>
      </c>
      <c r="I10" s="7">
        <f t="shared" ref="I10:L10" si="6">I14+I13+I12+I11</f>
        <v>340307</v>
      </c>
      <c r="J10" s="7">
        <f t="shared" si="6"/>
        <v>356196.39999999997</v>
      </c>
      <c r="K10" s="7">
        <f t="shared" si="6"/>
        <v>365231.79999999993</v>
      </c>
      <c r="L10" s="7">
        <f t="shared" si="6"/>
        <v>365231.79999999993</v>
      </c>
    </row>
    <row r="11" spans="1:13" ht="30" customHeight="1" thickBot="1">
      <c r="A11" s="82"/>
      <c r="B11" s="100"/>
      <c r="C11" s="100"/>
      <c r="D11" s="10" t="s">
        <v>76</v>
      </c>
      <c r="E11" s="7"/>
      <c r="F11" s="7"/>
      <c r="G11" s="7"/>
      <c r="H11" s="7">
        <f>H23+H28</f>
        <v>32251</v>
      </c>
      <c r="I11" s="7">
        <f t="shared" ref="I11:L11" si="7">I23+I28</f>
        <v>35134.1</v>
      </c>
      <c r="J11" s="7">
        <f t="shared" si="7"/>
        <v>34376.800000000003</v>
      </c>
      <c r="K11" s="7">
        <f t="shared" si="7"/>
        <v>37394.399999999994</v>
      </c>
      <c r="L11" s="7">
        <f t="shared" si="7"/>
        <v>37394.399999999994</v>
      </c>
    </row>
    <row r="12" spans="1:13" s="3" customFormat="1" ht="16.5" thickBot="1">
      <c r="A12" s="82"/>
      <c r="B12" s="100"/>
      <c r="C12" s="100"/>
      <c r="D12" s="10" t="s">
        <v>63</v>
      </c>
      <c r="E12" s="7">
        <v>131659.6</v>
      </c>
      <c r="F12" s="7">
        <v>166364.29999999999</v>
      </c>
      <c r="G12" s="7">
        <v>146324</v>
      </c>
      <c r="H12" s="7">
        <f>H16+H19+H24+H29+H44</f>
        <v>236241</v>
      </c>
      <c r="I12" s="7">
        <f>I16+I19+I24+I29+I44</f>
        <v>259486.2</v>
      </c>
      <c r="J12" s="7">
        <f>J16+J19+J24+J29+J44</f>
        <v>275279.8</v>
      </c>
      <c r="K12" s="7">
        <f>K16+K19+K24+K29+K44</f>
        <v>275279.8</v>
      </c>
      <c r="L12" s="7">
        <f>L16+L19+L24+L29+L44</f>
        <v>275279.8</v>
      </c>
    </row>
    <row r="13" spans="1:13" s="3" customFormat="1" ht="17.25" customHeight="1" thickBot="1">
      <c r="A13" s="82"/>
      <c r="B13" s="100"/>
      <c r="C13" s="100"/>
      <c r="D13" s="7" t="s">
        <v>64</v>
      </c>
      <c r="E13" s="7">
        <v>42786.3</v>
      </c>
      <c r="F13" s="7">
        <v>41429.5</v>
      </c>
      <c r="G13" s="7">
        <v>43460</v>
      </c>
      <c r="H13" s="7">
        <f>H20+H25+H30+H45</f>
        <v>47925.899999999994</v>
      </c>
      <c r="I13" s="7">
        <f>I20+I25+I30+I45</f>
        <v>42636.700000000004</v>
      </c>
      <c r="J13" s="7">
        <f>J20+J25+J30+J45</f>
        <v>43314.200000000004</v>
      </c>
      <c r="K13" s="7">
        <f>K20+K25+K30+K45</f>
        <v>49332</v>
      </c>
      <c r="L13" s="7">
        <f>L20+L25+L30+L45</f>
        <v>49332</v>
      </c>
    </row>
    <row r="14" spans="1:13" s="3" customFormat="1" ht="21" customHeight="1" thickBot="1">
      <c r="A14" s="98"/>
      <c r="B14" s="101"/>
      <c r="C14" s="101"/>
      <c r="D14" s="7" t="s">
        <v>99</v>
      </c>
      <c r="E14" s="7">
        <v>2500</v>
      </c>
      <c r="F14" s="7">
        <v>3500</v>
      </c>
      <c r="G14" s="7">
        <v>2500</v>
      </c>
      <c r="H14" s="7">
        <f>H31</f>
        <v>2000</v>
      </c>
      <c r="I14" s="7">
        <f t="shared" ref="I14:L14" si="8">I31</f>
        <v>3050</v>
      </c>
      <c r="J14" s="7">
        <f t="shared" si="8"/>
        <v>3225.6</v>
      </c>
      <c r="K14" s="7">
        <f t="shared" si="8"/>
        <v>3225.6</v>
      </c>
      <c r="L14" s="7">
        <f t="shared" si="8"/>
        <v>3225.6</v>
      </c>
    </row>
    <row r="15" spans="1:13" s="4" customFormat="1" ht="16.5" thickBot="1">
      <c r="A15" s="75" t="s">
        <v>7</v>
      </c>
      <c r="B15" s="102" t="s">
        <v>28</v>
      </c>
      <c r="C15" s="99" t="s">
        <v>39</v>
      </c>
      <c r="D15" s="10" t="s">
        <v>94</v>
      </c>
      <c r="E15" s="7">
        <v>127512.8</v>
      </c>
      <c r="F15" s="7">
        <v>140000</v>
      </c>
      <c r="G15" s="7">
        <f>G16</f>
        <v>143390.5</v>
      </c>
      <c r="H15" s="7">
        <f t="shared" ref="H15:L15" si="9">H16</f>
        <v>154384.4</v>
      </c>
      <c r="I15" s="7">
        <f t="shared" si="9"/>
        <v>168347.1</v>
      </c>
      <c r="J15" s="7">
        <f t="shared" si="9"/>
        <v>180880.8</v>
      </c>
      <c r="K15" s="7">
        <f t="shared" si="9"/>
        <v>180880.8</v>
      </c>
      <c r="L15" s="7">
        <f t="shared" si="9"/>
        <v>180880.8</v>
      </c>
    </row>
    <row r="16" spans="1:13" s="3" customFormat="1" ht="18" customHeight="1" thickBot="1">
      <c r="A16" s="82"/>
      <c r="B16" s="103"/>
      <c r="C16" s="100"/>
      <c r="D16" s="10" t="s">
        <v>63</v>
      </c>
      <c r="E16" s="7">
        <v>127512.8</v>
      </c>
      <c r="F16" s="7">
        <v>140000</v>
      </c>
      <c r="G16" s="7">
        <v>143390.5</v>
      </c>
      <c r="H16" s="7">
        <v>154384.4</v>
      </c>
      <c r="I16" s="7">
        <v>168347.1</v>
      </c>
      <c r="J16" s="7">
        <v>180880.8</v>
      </c>
      <c r="K16" s="7">
        <v>180880.8</v>
      </c>
      <c r="L16" s="7">
        <v>180880.8</v>
      </c>
    </row>
    <row r="17" spans="1:12" s="3" customFormat="1" ht="44.25" customHeight="1" thickBot="1">
      <c r="A17" s="98"/>
      <c r="B17" s="104"/>
      <c r="C17" s="101"/>
      <c r="D17" s="10"/>
      <c r="E17" s="10"/>
      <c r="F17" s="10"/>
      <c r="G17" s="10"/>
      <c r="H17" s="10"/>
      <c r="I17" s="10"/>
      <c r="J17" s="10"/>
      <c r="K17" s="10"/>
      <c r="L17" s="10"/>
    </row>
    <row r="18" spans="1:12" s="3" customFormat="1" ht="21.75" customHeight="1" thickBot="1">
      <c r="A18" s="75" t="s">
        <v>10</v>
      </c>
      <c r="B18" s="102" t="s">
        <v>29</v>
      </c>
      <c r="C18" s="99" t="s">
        <v>39</v>
      </c>
      <c r="D18" s="10" t="s">
        <v>94</v>
      </c>
      <c r="E18" s="7">
        <v>41404.400000000001</v>
      </c>
      <c r="F18" s="7">
        <v>39000</v>
      </c>
      <c r="G18" s="7">
        <v>40000</v>
      </c>
      <c r="H18" s="7">
        <f>H19+H20</f>
        <v>66872.7</v>
      </c>
      <c r="I18" s="7">
        <f t="shared" ref="I18:L18" si="10">I19+I20</f>
        <v>61785.3</v>
      </c>
      <c r="J18" s="7">
        <f t="shared" si="10"/>
        <v>65751.199999999997</v>
      </c>
      <c r="K18" s="7">
        <f t="shared" si="10"/>
        <v>71769</v>
      </c>
      <c r="L18" s="7">
        <f t="shared" si="10"/>
        <v>71769</v>
      </c>
    </row>
    <row r="19" spans="1:12" s="3" customFormat="1" ht="21.75" customHeight="1" thickBot="1">
      <c r="A19" s="82"/>
      <c r="B19" s="103"/>
      <c r="C19" s="100"/>
      <c r="D19" s="10" t="s">
        <v>63</v>
      </c>
      <c r="E19" s="7"/>
      <c r="F19" s="7"/>
      <c r="G19" s="7"/>
      <c r="H19" s="7">
        <v>25131</v>
      </c>
      <c r="I19" s="7">
        <v>25743.9</v>
      </c>
      <c r="J19" s="7">
        <v>29032.3</v>
      </c>
      <c r="K19" s="7">
        <v>29032.3</v>
      </c>
      <c r="L19" s="7">
        <v>29032.3</v>
      </c>
    </row>
    <row r="20" spans="1:12" s="3" customFormat="1" ht="31.5" customHeight="1" thickBot="1">
      <c r="A20" s="82"/>
      <c r="B20" s="103"/>
      <c r="C20" s="100"/>
      <c r="D20" s="10" t="s">
        <v>64</v>
      </c>
      <c r="E20" s="7">
        <v>41404.400000000001</v>
      </c>
      <c r="F20" s="7">
        <v>39000</v>
      </c>
      <c r="G20" s="7">
        <v>40000</v>
      </c>
      <c r="H20" s="7">
        <v>41741.699999999997</v>
      </c>
      <c r="I20" s="7">
        <v>36041.4</v>
      </c>
      <c r="J20" s="7">
        <v>36718.9</v>
      </c>
      <c r="K20" s="7">
        <v>42736.7</v>
      </c>
      <c r="L20" s="7">
        <v>42736.7</v>
      </c>
    </row>
    <row r="21" spans="1:12" s="3" customFormat="1" ht="42.75" customHeight="1" thickBot="1">
      <c r="A21" s="98"/>
      <c r="B21" s="104"/>
      <c r="C21" s="101"/>
      <c r="D21" s="10" t="s">
        <v>99</v>
      </c>
      <c r="E21" s="10"/>
      <c r="F21" s="10"/>
      <c r="G21" s="10"/>
      <c r="H21" s="10"/>
      <c r="I21" s="10"/>
      <c r="J21" s="10"/>
      <c r="K21" s="10"/>
      <c r="L21" s="10"/>
    </row>
    <row r="22" spans="1:12" s="3" customFormat="1" ht="24.75" customHeight="1" thickBot="1">
      <c r="A22" s="75" t="s">
        <v>11</v>
      </c>
      <c r="B22" s="102" t="s">
        <v>30</v>
      </c>
      <c r="C22" s="99" t="s">
        <v>40</v>
      </c>
      <c r="D22" s="10" t="s">
        <v>94</v>
      </c>
      <c r="E22" s="7">
        <v>2764.9</v>
      </c>
      <c r="F22" s="7">
        <v>2603.6999999999998</v>
      </c>
      <c r="G22" s="7">
        <v>2864</v>
      </c>
      <c r="H22" s="7">
        <f>H24+H23</f>
        <v>20328.8</v>
      </c>
      <c r="I22" s="7">
        <f>I25+I24+I23</f>
        <v>21297.899999999998</v>
      </c>
      <c r="J22" s="7">
        <f t="shared" ref="J22:L22" si="11">J25+J24+J23</f>
        <v>20512.099999999999</v>
      </c>
      <c r="K22" s="7">
        <f t="shared" si="11"/>
        <v>23529.699999999997</v>
      </c>
      <c r="L22" s="7">
        <f t="shared" si="11"/>
        <v>23529.699999999997</v>
      </c>
    </row>
    <row r="23" spans="1:12" s="3" customFormat="1" ht="22.5" customHeight="1" thickBot="1">
      <c r="A23" s="82"/>
      <c r="B23" s="103"/>
      <c r="C23" s="100"/>
      <c r="D23" s="10" t="s">
        <v>76</v>
      </c>
      <c r="E23" s="7"/>
      <c r="F23" s="7"/>
      <c r="G23" s="7"/>
      <c r="H23" s="7">
        <v>17381.7</v>
      </c>
      <c r="I23" s="7">
        <v>17660.3</v>
      </c>
      <c r="J23" s="7">
        <v>16903</v>
      </c>
      <c r="K23" s="7">
        <v>19920.599999999999</v>
      </c>
      <c r="L23" s="7">
        <v>19920.599999999999</v>
      </c>
    </row>
    <row r="24" spans="1:12" s="3" customFormat="1" ht="21.75" customHeight="1" thickBot="1">
      <c r="A24" s="82"/>
      <c r="B24" s="103"/>
      <c r="C24" s="100"/>
      <c r="D24" s="10" t="s">
        <v>63</v>
      </c>
      <c r="E24" s="7">
        <v>2764.9</v>
      </c>
      <c r="F24" s="7">
        <v>2603.6999999999998</v>
      </c>
      <c r="G24" s="7">
        <v>2864</v>
      </c>
      <c r="H24" s="7">
        <v>2947.1</v>
      </c>
      <c r="I24" s="7">
        <v>3637.6</v>
      </c>
      <c r="J24" s="7">
        <v>3609.1</v>
      </c>
      <c r="K24" s="7">
        <v>3609.1</v>
      </c>
      <c r="L24" s="7">
        <v>3609.1</v>
      </c>
    </row>
    <row r="25" spans="1:12" s="3" customFormat="1" ht="21.75" customHeight="1" thickBot="1">
      <c r="A25" s="82"/>
      <c r="B25" s="103"/>
      <c r="C25" s="100"/>
      <c r="D25" s="7" t="s">
        <v>64</v>
      </c>
      <c r="E25" s="7"/>
      <c r="F25" s="7"/>
      <c r="G25" s="7"/>
      <c r="H25" s="7"/>
      <c r="I25" s="7"/>
      <c r="J25" s="7"/>
      <c r="K25" s="7"/>
      <c r="L25" s="7"/>
    </row>
    <row r="26" spans="1:12" s="3" customFormat="1" ht="21.75" customHeight="1" thickBot="1">
      <c r="A26" s="98"/>
      <c r="B26" s="104"/>
      <c r="C26" s="101"/>
      <c r="D26" s="7" t="s">
        <v>99</v>
      </c>
      <c r="E26" s="7"/>
      <c r="F26" s="7"/>
      <c r="G26" s="7"/>
      <c r="H26" s="7"/>
      <c r="I26" s="7"/>
      <c r="J26" s="7"/>
      <c r="K26" s="7"/>
      <c r="L26" s="7"/>
    </row>
    <row r="27" spans="1:12" s="3" customFormat="1" ht="36" customHeight="1" thickBot="1">
      <c r="A27" s="75" t="s">
        <v>12</v>
      </c>
      <c r="B27" s="99" t="s">
        <v>31</v>
      </c>
      <c r="C27" s="99" t="s">
        <v>41</v>
      </c>
      <c r="D27" s="10" t="s">
        <v>94</v>
      </c>
      <c r="E27" s="7">
        <v>5263.8</v>
      </c>
      <c r="F27" s="7">
        <v>8277.6</v>
      </c>
      <c r="G27" s="7">
        <v>9420</v>
      </c>
      <c r="H27" s="7">
        <f>H30+H29+H28+H31</f>
        <v>27225</v>
      </c>
      <c r="I27" s="7">
        <f t="shared" ref="I27:L27" si="12">I30+I29+I28+I31</f>
        <v>31361.1</v>
      </c>
      <c r="J27" s="7">
        <f t="shared" si="12"/>
        <v>31536.699999999997</v>
      </c>
      <c r="K27" s="7">
        <f t="shared" si="12"/>
        <v>31536.699999999997</v>
      </c>
      <c r="L27" s="7">
        <f t="shared" si="12"/>
        <v>31536.699999999997</v>
      </c>
    </row>
    <row r="28" spans="1:12" s="3" customFormat="1" ht="24.75" customHeight="1" thickBot="1">
      <c r="A28" s="82"/>
      <c r="B28" s="100"/>
      <c r="C28" s="100"/>
      <c r="D28" s="10" t="s">
        <v>76</v>
      </c>
      <c r="E28" s="7"/>
      <c r="F28" s="7"/>
      <c r="G28" s="7"/>
      <c r="H28" s="7">
        <f>H33</f>
        <v>14869.3</v>
      </c>
      <c r="I28" s="7">
        <f t="shared" ref="I28:L28" si="13">I33</f>
        <v>17473.8</v>
      </c>
      <c r="J28" s="7">
        <f t="shared" si="13"/>
        <v>17473.8</v>
      </c>
      <c r="K28" s="7">
        <f t="shared" si="13"/>
        <v>17473.8</v>
      </c>
      <c r="L28" s="7">
        <f t="shared" si="13"/>
        <v>17473.8</v>
      </c>
    </row>
    <row r="29" spans="1:12" s="3" customFormat="1" ht="21.75" customHeight="1" thickBot="1">
      <c r="A29" s="82"/>
      <c r="B29" s="100"/>
      <c r="C29" s="100"/>
      <c r="D29" s="10" t="s">
        <v>63</v>
      </c>
      <c r="E29" s="7">
        <v>1381.9</v>
      </c>
      <c r="F29" s="7">
        <v>2388.8000000000002</v>
      </c>
      <c r="G29" s="7">
        <v>3460</v>
      </c>
      <c r="H29" s="7">
        <f>H34+H37+H41</f>
        <v>5163.7</v>
      </c>
      <c r="I29" s="7">
        <f t="shared" ref="I29:L29" si="14">I34+I37+I41</f>
        <v>5392.2999999999993</v>
      </c>
      <c r="J29" s="7">
        <f t="shared" si="14"/>
        <v>5392.2999999999993</v>
      </c>
      <c r="K29" s="7">
        <f t="shared" si="14"/>
        <v>5392.2999999999993</v>
      </c>
      <c r="L29" s="7">
        <f t="shared" si="14"/>
        <v>5392.2999999999993</v>
      </c>
    </row>
    <row r="30" spans="1:12" s="3" customFormat="1" ht="21.75" customHeight="1" thickBot="1">
      <c r="A30" s="82"/>
      <c r="B30" s="100"/>
      <c r="C30" s="100"/>
      <c r="D30" s="7" t="s">
        <v>64</v>
      </c>
      <c r="E30" s="7">
        <v>1381.9</v>
      </c>
      <c r="F30" s="7">
        <v>2388.8000000000002</v>
      </c>
      <c r="G30" s="7">
        <v>3460</v>
      </c>
      <c r="H30" s="7">
        <f>H35+H38+H42</f>
        <v>5192</v>
      </c>
      <c r="I30" s="7">
        <f t="shared" ref="I30:L30" si="15">I35+I38+I42</f>
        <v>5445</v>
      </c>
      <c r="J30" s="7">
        <f t="shared" si="15"/>
        <v>5445</v>
      </c>
      <c r="K30" s="7">
        <f t="shared" si="15"/>
        <v>5445</v>
      </c>
      <c r="L30" s="7">
        <f t="shared" si="15"/>
        <v>5445</v>
      </c>
    </row>
    <row r="31" spans="1:12" s="3" customFormat="1" ht="24" customHeight="1" thickBot="1">
      <c r="A31" s="98"/>
      <c r="B31" s="101"/>
      <c r="C31" s="101"/>
      <c r="D31" s="7" t="s">
        <v>99</v>
      </c>
      <c r="E31" s="7">
        <v>2500</v>
      </c>
      <c r="F31" s="7">
        <v>3500</v>
      </c>
      <c r="G31" s="7">
        <v>2500</v>
      </c>
      <c r="H31" s="7">
        <f>H39</f>
        <v>2000</v>
      </c>
      <c r="I31" s="7">
        <f>I39</f>
        <v>3050</v>
      </c>
      <c r="J31" s="7">
        <f t="shared" ref="J31:L31" si="16">J39</f>
        <v>3225.6</v>
      </c>
      <c r="K31" s="7">
        <f t="shared" si="16"/>
        <v>3225.6</v>
      </c>
      <c r="L31" s="7">
        <f t="shared" si="16"/>
        <v>3225.6</v>
      </c>
    </row>
    <row r="32" spans="1:12" s="3" customFormat="1" ht="24" customHeight="1" thickBot="1">
      <c r="A32" s="75" t="s">
        <v>138</v>
      </c>
      <c r="B32" s="91" t="s">
        <v>139</v>
      </c>
      <c r="C32" s="91" t="s">
        <v>41</v>
      </c>
      <c r="D32" s="7" t="s">
        <v>94</v>
      </c>
      <c r="E32" s="7"/>
      <c r="F32" s="7"/>
      <c r="G32" s="7">
        <f>G33+G34+G35</f>
        <v>6177.3</v>
      </c>
      <c r="H32" s="7">
        <f t="shared" ref="H32:L32" si="17">H33+H34+H35</f>
        <v>15020.3</v>
      </c>
      <c r="I32" s="7">
        <f t="shared" si="17"/>
        <v>17650.8</v>
      </c>
      <c r="J32" s="7">
        <f t="shared" si="17"/>
        <v>17650.8</v>
      </c>
      <c r="K32" s="7">
        <f t="shared" si="17"/>
        <v>17650.8</v>
      </c>
      <c r="L32" s="7">
        <f t="shared" si="17"/>
        <v>17650.8</v>
      </c>
    </row>
    <row r="33" spans="1:12" s="3" customFormat="1" ht="24" customHeight="1" thickBot="1">
      <c r="A33" s="82"/>
      <c r="B33" s="92"/>
      <c r="C33" s="92"/>
      <c r="D33" s="7" t="s">
        <v>76</v>
      </c>
      <c r="E33" s="7"/>
      <c r="F33" s="7"/>
      <c r="G33" s="7">
        <v>5486.3</v>
      </c>
      <c r="H33" s="7">
        <v>14869.3</v>
      </c>
      <c r="I33" s="7">
        <v>17473.8</v>
      </c>
      <c r="J33" s="7">
        <v>17473.8</v>
      </c>
      <c r="K33" s="7">
        <v>17473.8</v>
      </c>
      <c r="L33" s="7">
        <v>17473.8</v>
      </c>
    </row>
    <row r="34" spans="1:12" s="3" customFormat="1" ht="24" customHeight="1" thickBot="1">
      <c r="A34" s="82"/>
      <c r="B34" s="92"/>
      <c r="C34" s="92"/>
      <c r="D34" s="7" t="s">
        <v>63</v>
      </c>
      <c r="E34" s="7"/>
      <c r="F34" s="7"/>
      <c r="G34" s="7">
        <v>622.79999999999995</v>
      </c>
      <c r="H34" s="7"/>
      <c r="I34" s="7"/>
      <c r="J34" s="7"/>
      <c r="K34" s="7"/>
      <c r="L34" s="7"/>
    </row>
    <row r="35" spans="1:12" s="3" customFormat="1" ht="24" customHeight="1" thickBot="1">
      <c r="A35" s="98"/>
      <c r="B35" s="93"/>
      <c r="C35" s="93"/>
      <c r="D35" s="7" t="s">
        <v>64</v>
      </c>
      <c r="E35" s="7"/>
      <c r="F35" s="7"/>
      <c r="G35" s="7">
        <v>68.2</v>
      </c>
      <c r="H35" s="7">
        <v>151</v>
      </c>
      <c r="I35" s="7">
        <v>177</v>
      </c>
      <c r="J35" s="7">
        <v>177</v>
      </c>
      <c r="K35" s="7">
        <v>177</v>
      </c>
      <c r="L35" s="7">
        <v>177</v>
      </c>
    </row>
    <row r="36" spans="1:12" s="3" customFormat="1" ht="24" customHeight="1" thickBot="1">
      <c r="A36" s="75" t="s">
        <v>140</v>
      </c>
      <c r="B36" s="91" t="s">
        <v>141</v>
      </c>
      <c r="C36" s="91" t="s">
        <v>41</v>
      </c>
      <c r="D36" s="7" t="s">
        <v>94</v>
      </c>
      <c r="E36" s="7">
        <v>5263.8</v>
      </c>
      <c r="F36" s="7">
        <v>8277.6</v>
      </c>
      <c r="G36" s="7">
        <f>G39+G38+G37</f>
        <v>9420</v>
      </c>
      <c r="H36" s="7">
        <f t="shared" ref="H36:L36" si="18">H39+H38+H37</f>
        <v>12073.6</v>
      </c>
      <c r="I36" s="7">
        <f t="shared" si="18"/>
        <v>13580.8</v>
      </c>
      <c r="J36" s="7">
        <f t="shared" si="18"/>
        <v>13756.4</v>
      </c>
      <c r="K36" s="7">
        <f t="shared" si="18"/>
        <v>13756.4</v>
      </c>
      <c r="L36" s="7">
        <f t="shared" si="18"/>
        <v>13756.4</v>
      </c>
    </row>
    <row r="37" spans="1:12" s="3" customFormat="1" ht="24" customHeight="1" thickBot="1">
      <c r="A37" s="82"/>
      <c r="B37" s="92"/>
      <c r="C37" s="92"/>
      <c r="D37" s="7" t="s">
        <v>63</v>
      </c>
      <c r="E37" s="7">
        <v>1381.9</v>
      </c>
      <c r="F37" s="7">
        <v>2388.8000000000002</v>
      </c>
      <c r="G37" s="7">
        <v>3460</v>
      </c>
      <c r="H37" s="7">
        <v>5036.8</v>
      </c>
      <c r="I37" s="7">
        <v>5265.4</v>
      </c>
      <c r="J37" s="7">
        <v>5265.4</v>
      </c>
      <c r="K37" s="7">
        <v>5265.4</v>
      </c>
      <c r="L37" s="7">
        <v>5265.4</v>
      </c>
    </row>
    <row r="38" spans="1:12" s="3" customFormat="1" ht="24" customHeight="1" thickBot="1">
      <c r="A38" s="82"/>
      <c r="B38" s="92"/>
      <c r="C38" s="92"/>
      <c r="D38" s="7" t="s">
        <v>64</v>
      </c>
      <c r="E38" s="7">
        <v>1381.9</v>
      </c>
      <c r="F38" s="7">
        <v>2388.8000000000002</v>
      </c>
      <c r="G38" s="7">
        <v>3460</v>
      </c>
      <c r="H38" s="7">
        <v>5036.8</v>
      </c>
      <c r="I38" s="7">
        <v>5265.4</v>
      </c>
      <c r="J38" s="7">
        <v>5265.4</v>
      </c>
      <c r="K38" s="7">
        <v>5265.4</v>
      </c>
      <c r="L38" s="7">
        <v>5265.4</v>
      </c>
    </row>
    <row r="39" spans="1:12" s="3" customFormat="1" ht="24" customHeight="1" thickBot="1">
      <c r="A39" s="105"/>
      <c r="B39" s="106"/>
      <c r="C39" s="106"/>
      <c r="D39" s="7" t="s">
        <v>99</v>
      </c>
      <c r="E39" s="7">
        <v>2500</v>
      </c>
      <c r="F39" s="7">
        <v>3500</v>
      </c>
      <c r="G39" s="7">
        <v>2500</v>
      </c>
      <c r="H39" s="7">
        <v>2000</v>
      </c>
      <c r="I39" s="7">
        <v>3050</v>
      </c>
      <c r="J39" s="7">
        <v>3225.6</v>
      </c>
      <c r="K39" s="7">
        <v>3225.6</v>
      </c>
      <c r="L39" s="7">
        <v>3225.6</v>
      </c>
    </row>
    <row r="40" spans="1:12" s="3" customFormat="1" ht="24" customHeight="1" thickBot="1">
      <c r="A40" s="111" t="s">
        <v>142</v>
      </c>
      <c r="B40" s="110" t="s">
        <v>143</v>
      </c>
      <c r="C40" s="110" t="s">
        <v>41</v>
      </c>
      <c r="D40" s="7" t="s">
        <v>94</v>
      </c>
      <c r="E40" s="7"/>
      <c r="F40" s="7"/>
      <c r="G40" s="7"/>
      <c r="H40" s="7">
        <f>H41+H42</f>
        <v>131.1</v>
      </c>
      <c r="I40" s="7">
        <f t="shared" ref="I40:L40" si="19">I41+I42</f>
        <v>129.5</v>
      </c>
      <c r="J40" s="7">
        <f t="shared" si="19"/>
        <v>129.5</v>
      </c>
      <c r="K40" s="7">
        <f t="shared" si="19"/>
        <v>129.5</v>
      </c>
      <c r="L40" s="7">
        <f t="shared" si="19"/>
        <v>129.5</v>
      </c>
    </row>
    <row r="41" spans="1:12" s="3" customFormat="1" ht="24" customHeight="1" thickBot="1">
      <c r="A41" s="82"/>
      <c r="B41" s="92"/>
      <c r="C41" s="92"/>
      <c r="D41" s="7" t="s">
        <v>63</v>
      </c>
      <c r="E41" s="7"/>
      <c r="F41" s="7"/>
      <c r="G41" s="7"/>
      <c r="H41" s="7">
        <v>126.9</v>
      </c>
      <c r="I41" s="7">
        <v>126.9</v>
      </c>
      <c r="J41" s="7">
        <v>126.9</v>
      </c>
      <c r="K41" s="7">
        <v>126.9</v>
      </c>
      <c r="L41" s="7">
        <v>126.9</v>
      </c>
    </row>
    <row r="42" spans="1:12" s="3" customFormat="1" ht="24" customHeight="1" thickBot="1">
      <c r="A42" s="98"/>
      <c r="B42" s="93"/>
      <c r="C42" s="93"/>
      <c r="D42" s="7" t="s">
        <v>64</v>
      </c>
      <c r="E42" s="7"/>
      <c r="F42" s="7"/>
      <c r="G42" s="7"/>
      <c r="H42" s="7">
        <v>4.2</v>
      </c>
      <c r="I42" s="7">
        <v>2.6</v>
      </c>
      <c r="J42" s="7">
        <v>2.6</v>
      </c>
      <c r="K42" s="7">
        <v>2.6</v>
      </c>
      <c r="L42" s="7">
        <v>2.6</v>
      </c>
    </row>
    <row r="43" spans="1:12" s="3" customFormat="1" ht="39" customHeight="1" thickBot="1">
      <c r="A43" s="75" t="s">
        <v>13</v>
      </c>
      <c r="B43" s="99" t="s">
        <v>32</v>
      </c>
      <c r="C43" s="102"/>
      <c r="D43" s="10" t="s">
        <v>94</v>
      </c>
      <c r="E43" s="7"/>
      <c r="F43" s="7">
        <v>21413</v>
      </c>
      <c r="G43" s="7">
        <v>22045</v>
      </c>
      <c r="H43" s="7">
        <f>H45+H44</f>
        <v>49607</v>
      </c>
      <c r="I43" s="7">
        <f>I45+I44</f>
        <v>57515.600000000006</v>
      </c>
      <c r="J43" s="7">
        <f>J45+J44</f>
        <v>57515.600000000006</v>
      </c>
      <c r="K43" s="7">
        <f t="shared" ref="K43:L43" si="20">K45+K44</f>
        <v>57515.600000000006</v>
      </c>
      <c r="L43" s="7">
        <f t="shared" si="20"/>
        <v>57515.600000000006</v>
      </c>
    </row>
    <row r="44" spans="1:12" s="3" customFormat="1" ht="22.5" customHeight="1" thickBot="1">
      <c r="A44" s="82"/>
      <c r="B44" s="100"/>
      <c r="C44" s="103"/>
      <c r="D44" s="10" t="s">
        <v>63</v>
      </c>
      <c r="E44" s="7"/>
      <c r="F44" s="7">
        <v>21371.8</v>
      </c>
      <c r="G44" s="7">
        <v>22000</v>
      </c>
      <c r="H44" s="7">
        <v>48614.8</v>
      </c>
      <c r="I44" s="7">
        <v>56365.3</v>
      </c>
      <c r="J44" s="7">
        <v>56365.3</v>
      </c>
      <c r="K44" s="7">
        <v>56365.3</v>
      </c>
      <c r="L44" s="7">
        <v>56365.3</v>
      </c>
    </row>
    <row r="45" spans="1:12" s="3" customFormat="1" ht="16.5" thickBot="1">
      <c r="A45" s="98"/>
      <c r="B45" s="101"/>
      <c r="C45" s="104"/>
      <c r="D45" s="10" t="s">
        <v>64</v>
      </c>
      <c r="E45" s="7"/>
      <c r="F45" s="7">
        <v>41.2</v>
      </c>
      <c r="G45" s="7">
        <v>45</v>
      </c>
      <c r="H45" s="7">
        <v>992.2</v>
      </c>
      <c r="I45" s="7">
        <v>1150.3</v>
      </c>
      <c r="J45" s="7">
        <v>1150.3</v>
      </c>
      <c r="K45" s="7">
        <v>1150.3</v>
      </c>
      <c r="L45" s="7">
        <v>1150.3</v>
      </c>
    </row>
    <row r="46" spans="1:12" s="3" customFormat="1" ht="15.75" customHeight="1" thickBot="1">
      <c r="A46" s="75">
        <v>2</v>
      </c>
      <c r="B46" s="99" t="s">
        <v>33</v>
      </c>
      <c r="C46" s="99" t="s">
        <v>40</v>
      </c>
      <c r="D46" s="10" t="s">
        <v>94</v>
      </c>
      <c r="E46" s="7">
        <v>5955.4</v>
      </c>
      <c r="F46" s="7" t="s">
        <v>108</v>
      </c>
      <c r="G46" s="7" t="s">
        <v>109</v>
      </c>
      <c r="H46" s="7">
        <f>H47+H48+H49+H50</f>
        <v>113.7</v>
      </c>
      <c r="I46" s="7">
        <f t="shared" ref="I46:L46" si="21">I47+I48+I49+I50</f>
        <v>5935.9</v>
      </c>
      <c r="J46" s="7">
        <f t="shared" si="21"/>
        <v>26220</v>
      </c>
      <c r="K46" s="7">
        <f t="shared" si="21"/>
        <v>155898.90000000002</v>
      </c>
      <c r="L46" s="7">
        <f t="shared" si="21"/>
        <v>139766.49999999997</v>
      </c>
    </row>
    <row r="47" spans="1:12" s="3" customFormat="1" ht="16.5" thickBot="1">
      <c r="A47" s="82"/>
      <c r="B47" s="100"/>
      <c r="C47" s="100"/>
      <c r="D47" s="10" t="s">
        <v>76</v>
      </c>
      <c r="E47" s="7"/>
      <c r="F47" s="7">
        <v>356675.6</v>
      </c>
      <c r="G47" s="7">
        <v>184037.7</v>
      </c>
      <c r="H47" s="7"/>
      <c r="I47" s="7"/>
      <c r="J47" s="7"/>
      <c r="K47" s="7"/>
      <c r="L47" s="7"/>
    </row>
    <row r="48" spans="1:12" s="3" customFormat="1" ht="16.5" thickBot="1">
      <c r="A48" s="82"/>
      <c r="B48" s="100"/>
      <c r="C48" s="100"/>
      <c r="D48" s="10" t="s">
        <v>63</v>
      </c>
      <c r="E48" s="7">
        <v>5881.8</v>
      </c>
      <c r="F48" s="7">
        <v>29967.3</v>
      </c>
      <c r="G48" s="7">
        <v>18382.599999999999</v>
      </c>
      <c r="H48" s="7">
        <f t="shared" ref="H48:L49" si="22">H52+H84+H88+H93+H96+H99</f>
        <v>0</v>
      </c>
      <c r="I48" s="7">
        <f t="shared" si="22"/>
        <v>4182.7</v>
      </c>
      <c r="J48" s="7">
        <f t="shared" si="22"/>
        <v>23670</v>
      </c>
      <c r="K48" s="7">
        <f>K52+K84+K88+K93+K96+K99</f>
        <v>152780.90000000002</v>
      </c>
      <c r="L48" s="7">
        <f t="shared" si="22"/>
        <v>136971.19999999998</v>
      </c>
    </row>
    <row r="49" spans="1:12" s="3" customFormat="1" ht="16.5" thickBot="1">
      <c r="A49" s="82"/>
      <c r="B49" s="100"/>
      <c r="C49" s="100"/>
      <c r="D49" s="7" t="s">
        <v>64</v>
      </c>
      <c r="E49" s="7">
        <v>73.599999999999994</v>
      </c>
      <c r="F49" s="7">
        <v>3509.5</v>
      </c>
      <c r="G49" s="7">
        <v>981.7</v>
      </c>
      <c r="H49" s="7">
        <f t="shared" si="22"/>
        <v>113.7</v>
      </c>
      <c r="I49" s="7">
        <f t="shared" si="22"/>
        <v>1753.1999999999998</v>
      </c>
      <c r="J49" s="7">
        <f t="shared" si="22"/>
        <v>2550</v>
      </c>
      <c r="K49" s="7">
        <f>K53+K85+K89+K94+K97+K100</f>
        <v>3118</v>
      </c>
      <c r="L49" s="7">
        <f>L53+L85+L89+L94+L97+L100</f>
        <v>2795.3</v>
      </c>
    </row>
    <row r="50" spans="1:12" s="3" customFormat="1" ht="16.5" thickBot="1">
      <c r="A50" s="98"/>
      <c r="B50" s="101"/>
      <c r="C50" s="101"/>
      <c r="D50" s="7" t="s">
        <v>99</v>
      </c>
      <c r="E50" s="7"/>
      <c r="F50" s="7"/>
      <c r="G50" s="7"/>
      <c r="H50" s="7">
        <f>H90</f>
        <v>0</v>
      </c>
      <c r="I50" s="7">
        <f t="shared" ref="I50:L50" si="23">I90</f>
        <v>0</v>
      </c>
      <c r="J50" s="7">
        <f t="shared" si="23"/>
        <v>0</v>
      </c>
      <c r="K50" s="7">
        <f t="shared" si="23"/>
        <v>0</v>
      </c>
      <c r="L50" s="7">
        <f t="shared" si="23"/>
        <v>0</v>
      </c>
    </row>
    <row r="51" spans="1:12" s="3" customFormat="1" ht="16.5" thickBot="1">
      <c r="A51" s="75" t="s">
        <v>17</v>
      </c>
      <c r="B51" s="112" t="s">
        <v>34</v>
      </c>
      <c r="C51" s="99" t="s">
        <v>42</v>
      </c>
      <c r="D51" s="10" t="s">
        <v>94</v>
      </c>
      <c r="E51" s="7">
        <v>5955.4</v>
      </c>
      <c r="F51" s="7" t="s">
        <v>110</v>
      </c>
      <c r="G51" s="7" t="s">
        <v>110</v>
      </c>
      <c r="H51" s="7"/>
      <c r="I51" s="7"/>
      <c r="J51" s="7">
        <f>J53+J52</f>
        <v>22000</v>
      </c>
      <c r="K51" s="7">
        <f t="shared" ref="K51:L51" si="24">K53+K52</f>
        <v>155898.90000000002</v>
      </c>
      <c r="L51" s="7">
        <f t="shared" si="24"/>
        <v>139766.49999999997</v>
      </c>
    </row>
    <row r="52" spans="1:12" s="3" customFormat="1" ht="16.5" thickBot="1">
      <c r="A52" s="82"/>
      <c r="B52" s="113"/>
      <c r="C52" s="100"/>
      <c r="D52" s="10" t="s">
        <v>63</v>
      </c>
      <c r="E52" s="7">
        <v>5881.8</v>
      </c>
      <c r="F52" s="7">
        <v>2000</v>
      </c>
      <c r="G52" s="7">
        <v>2000</v>
      </c>
      <c r="H52" s="7"/>
      <c r="I52" s="7"/>
      <c r="J52" s="7">
        <f>J60+J56</f>
        <v>21560</v>
      </c>
      <c r="K52" s="7">
        <f>K56+K60+K64+K68+K72+K76+K80</f>
        <v>152780.90000000002</v>
      </c>
      <c r="L52" s="7">
        <f>L56+L60+L64+L68+L72+L76+L80</f>
        <v>136971.19999999998</v>
      </c>
    </row>
    <row r="53" spans="1:12" s="3" customFormat="1" ht="16.5" thickBot="1">
      <c r="A53" s="98"/>
      <c r="B53" s="114"/>
      <c r="C53" s="101"/>
      <c r="D53" s="10" t="s">
        <v>64</v>
      </c>
      <c r="E53" s="7">
        <v>73.599999999999994</v>
      </c>
      <c r="F53" s="7">
        <v>100</v>
      </c>
      <c r="G53" s="7">
        <v>100</v>
      </c>
      <c r="H53" s="7"/>
      <c r="I53" s="7"/>
      <c r="J53" s="7">
        <f>J61+J57</f>
        <v>440</v>
      </c>
      <c r="K53" s="7">
        <f>K57+K61+K65+K69+K73+K77+K81</f>
        <v>3118</v>
      </c>
      <c r="L53" s="7">
        <f>L57+L61+L65+L69+L73+L77+L81</f>
        <v>2795.3</v>
      </c>
    </row>
    <row r="54" spans="1:12" s="3" customFormat="1" ht="16.5" thickBot="1">
      <c r="A54" s="75" t="s">
        <v>148</v>
      </c>
      <c r="B54" s="116" t="s">
        <v>149</v>
      </c>
      <c r="C54" s="91" t="s">
        <v>42</v>
      </c>
      <c r="D54" s="10" t="s">
        <v>94</v>
      </c>
      <c r="E54" s="7"/>
      <c r="F54" s="7"/>
      <c r="G54" s="7"/>
      <c r="H54" s="7"/>
      <c r="I54" s="7"/>
      <c r="J54" s="7">
        <f>J55+J56+J57</f>
        <v>22000</v>
      </c>
      <c r="K54" s="7"/>
      <c r="L54" s="7"/>
    </row>
    <row r="55" spans="1:12" s="3" customFormat="1" ht="16.5" thickBot="1">
      <c r="A55" s="82"/>
      <c r="B55" s="117"/>
      <c r="C55" s="92"/>
      <c r="D55" s="10" t="s">
        <v>76</v>
      </c>
      <c r="E55" s="7"/>
      <c r="F55" s="7"/>
      <c r="G55" s="7"/>
      <c r="H55" s="7"/>
      <c r="I55" s="7"/>
      <c r="J55" s="7"/>
      <c r="K55" s="7"/>
      <c r="L55" s="7"/>
    </row>
    <row r="56" spans="1:12" s="3" customFormat="1" ht="16.5" thickBot="1">
      <c r="A56" s="82"/>
      <c r="B56" s="117"/>
      <c r="C56" s="92"/>
      <c r="D56" s="10" t="s">
        <v>63</v>
      </c>
      <c r="E56" s="7"/>
      <c r="F56" s="7"/>
      <c r="G56" s="7"/>
      <c r="H56" s="7"/>
      <c r="I56" s="7"/>
      <c r="J56" s="7">
        <v>21560</v>
      </c>
      <c r="K56" s="7"/>
      <c r="L56" s="7"/>
    </row>
    <row r="57" spans="1:12" s="3" customFormat="1" ht="16.5" thickBot="1">
      <c r="A57" s="105"/>
      <c r="B57" s="119"/>
      <c r="C57" s="106"/>
      <c r="D57" s="10" t="s">
        <v>64</v>
      </c>
      <c r="E57" s="7"/>
      <c r="F57" s="7"/>
      <c r="G57" s="7"/>
      <c r="H57" s="7"/>
      <c r="I57" s="7"/>
      <c r="J57" s="7">
        <v>440</v>
      </c>
      <c r="K57" s="7"/>
      <c r="L57" s="7"/>
    </row>
    <row r="58" spans="1:12" s="3" customFormat="1" ht="16.5" thickBot="1">
      <c r="A58" s="111" t="s">
        <v>150</v>
      </c>
      <c r="B58" s="116" t="s">
        <v>151</v>
      </c>
      <c r="C58" s="110" t="s">
        <v>42</v>
      </c>
      <c r="D58" s="10" t="s">
        <v>94</v>
      </c>
      <c r="E58" s="7"/>
      <c r="F58" s="7"/>
      <c r="G58" s="7"/>
      <c r="H58" s="7"/>
      <c r="I58" s="7"/>
      <c r="J58" s="7">
        <f>J61+J60</f>
        <v>0</v>
      </c>
      <c r="K58" s="7">
        <f>K61+K60</f>
        <v>39389.600000000006</v>
      </c>
      <c r="L58" s="7"/>
    </row>
    <row r="59" spans="1:12" s="3" customFormat="1" ht="16.5" thickBot="1">
      <c r="A59" s="82"/>
      <c r="B59" s="117"/>
      <c r="C59" s="92"/>
      <c r="D59" s="10" t="s">
        <v>76</v>
      </c>
      <c r="E59" s="7"/>
      <c r="F59" s="7"/>
      <c r="G59" s="7"/>
      <c r="H59" s="7"/>
      <c r="I59" s="7"/>
      <c r="J59" s="7"/>
      <c r="K59" s="7"/>
      <c r="L59" s="7"/>
    </row>
    <row r="60" spans="1:12" s="3" customFormat="1" ht="16.5" thickBot="1">
      <c r="A60" s="82"/>
      <c r="B60" s="117"/>
      <c r="C60" s="92"/>
      <c r="D60" s="10" t="s">
        <v>63</v>
      </c>
      <c r="E60" s="7"/>
      <c r="F60" s="7"/>
      <c r="G60" s="7"/>
      <c r="H60" s="7"/>
      <c r="I60" s="7"/>
      <c r="J60" s="7"/>
      <c r="K60" s="7">
        <v>38601.800000000003</v>
      </c>
      <c r="L60" s="7"/>
    </row>
    <row r="61" spans="1:12" s="3" customFormat="1" ht="16.5" thickBot="1">
      <c r="A61" s="82"/>
      <c r="B61" s="117"/>
      <c r="C61" s="92"/>
      <c r="D61" s="10" t="s">
        <v>64</v>
      </c>
      <c r="E61" s="7"/>
      <c r="F61" s="7"/>
      <c r="G61" s="7"/>
      <c r="H61" s="7"/>
      <c r="I61" s="7"/>
      <c r="J61" s="7"/>
      <c r="K61" s="7">
        <v>787.8</v>
      </c>
      <c r="L61" s="7"/>
    </row>
    <row r="62" spans="1:12" s="3" customFormat="1" ht="16.5" thickBot="1">
      <c r="A62" s="118" t="s">
        <v>152</v>
      </c>
      <c r="B62" s="116" t="s">
        <v>153</v>
      </c>
      <c r="C62" s="110" t="s">
        <v>42</v>
      </c>
      <c r="D62" s="10" t="s">
        <v>94</v>
      </c>
      <c r="E62" s="7"/>
      <c r="F62" s="7"/>
      <c r="G62" s="7"/>
      <c r="H62" s="7"/>
      <c r="I62" s="7"/>
      <c r="J62" s="7"/>
      <c r="K62" s="7">
        <f>K64+K65</f>
        <v>51085.599999999999</v>
      </c>
      <c r="L62" s="7"/>
    </row>
    <row r="63" spans="1:12" s="3" customFormat="1" ht="16.5" thickBot="1">
      <c r="A63" s="118"/>
      <c r="B63" s="117"/>
      <c r="C63" s="92"/>
      <c r="D63" s="10" t="s">
        <v>76</v>
      </c>
      <c r="E63" s="7"/>
      <c r="F63" s="7"/>
      <c r="G63" s="7"/>
      <c r="H63" s="7"/>
      <c r="I63" s="7"/>
      <c r="J63" s="7"/>
      <c r="K63" s="7"/>
      <c r="L63" s="7"/>
    </row>
    <row r="64" spans="1:12" s="3" customFormat="1" ht="16.5" thickBot="1">
      <c r="A64" s="118"/>
      <c r="B64" s="117"/>
      <c r="C64" s="92"/>
      <c r="D64" s="10" t="s">
        <v>63</v>
      </c>
      <c r="E64" s="7"/>
      <c r="F64" s="7"/>
      <c r="G64" s="7"/>
      <c r="H64" s="7"/>
      <c r="I64" s="7"/>
      <c r="J64" s="7"/>
      <c r="K64" s="7">
        <v>50063.9</v>
      </c>
      <c r="L64" s="7"/>
    </row>
    <row r="65" spans="1:12" s="3" customFormat="1" ht="16.5" thickBot="1">
      <c r="A65" s="118"/>
      <c r="B65" s="119"/>
      <c r="C65" s="92"/>
      <c r="D65" s="10" t="s">
        <v>64</v>
      </c>
      <c r="E65" s="7"/>
      <c r="F65" s="7"/>
      <c r="G65" s="7"/>
      <c r="H65" s="7"/>
      <c r="I65" s="7"/>
      <c r="J65" s="7"/>
      <c r="K65" s="7">
        <v>1021.7</v>
      </c>
      <c r="L65" s="7"/>
    </row>
    <row r="66" spans="1:12" s="3" customFormat="1" ht="16.5" thickBot="1">
      <c r="A66" s="118" t="s">
        <v>157</v>
      </c>
      <c r="B66" s="116" t="s">
        <v>154</v>
      </c>
      <c r="C66" s="110" t="s">
        <v>42</v>
      </c>
      <c r="D66" s="10" t="s">
        <v>94</v>
      </c>
      <c r="E66" s="7"/>
      <c r="F66" s="7"/>
      <c r="G66" s="7"/>
      <c r="H66" s="7"/>
      <c r="I66" s="7"/>
      <c r="J66" s="7"/>
      <c r="K66" s="7">
        <f>K69+K68+K67</f>
        <v>65423.7</v>
      </c>
      <c r="L66" s="7"/>
    </row>
    <row r="67" spans="1:12" s="3" customFormat="1" ht="16.5" thickBot="1">
      <c r="A67" s="118"/>
      <c r="B67" s="117"/>
      <c r="C67" s="92"/>
      <c r="D67" s="10" t="s">
        <v>76</v>
      </c>
      <c r="E67" s="7"/>
      <c r="F67" s="7"/>
      <c r="G67" s="7"/>
      <c r="H67" s="7"/>
      <c r="I67" s="7"/>
      <c r="J67" s="7"/>
      <c r="K67" s="7"/>
      <c r="L67" s="7"/>
    </row>
    <row r="68" spans="1:12" s="3" customFormat="1" ht="16.5" thickBot="1">
      <c r="A68" s="118"/>
      <c r="B68" s="117"/>
      <c r="C68" s="92"/>
      <c r="D68" s="10" t="s">
        <v>63</v>
      </c>
      <c r="E68" s="7"/>
      <c r="F68" s="7"/>
      <c r="G68" s="7"/>
      <c r="H68" s="7"/>
      <c r="I68" s="7"/>
      <c r="J68" s="7"/>
      <c r="K68" s="7">
        <v>64115.199999999997</v>
      </c>
      <c r="L68" s="7"/>
    </row>
    <row r="69" spans="1:12" s="3" customFormat="1" ht="16.5" thickBot="1">
      <c r="A69" s="118"/>
      <c r="B69" s="119"/>
      <c r="C69" s="92"/>
      <c r="D69" s="10" t="s">
        <v>64</v>
      </c>
      <c r="E69" s="7"/>
      <c r="F69" s="7"/>
      <c r="G69" s="7"/>
      <c r="H69" s="7"/>
      <c r="I69" s="7"/>
      <c r="J69" s="7"/>
      <c r="K69" s="7">
        <v>1308.5</v>
      </c>
      <c r="L69" s="7"/>
    </row>
    <row r="70" spans="1:12" s="3" customFormat="1" ht="16.5" thickBot="1">
      <c r="A70" s="82" t="s">
        <v>158</v>
      </c>
      <c r="B70" s="116" t="s">
        <v>155</v>
      </c>
      <c r="C70" s="110" t="s">
        <v>42</v>
      </c>
      <c r="D70" s="10" t="s">
        <v>94</v>
      </c>
      <c r="E70" s="7"/>
      <c r="F70" s="7"/>
      <c r="G70" s="7"/>
      <c r="H70" s="7"/>
      <c r="I70" s="7"/>
      <c r="J70" s="7"/>
      <c r="K70" s="7"/>
      <c r="L70" s="7">
        <f>L73+L72+L71</f>
        <v>54625.599999999999</v>
      </c>
    </row>
    <row r="71" spans="1:12" s="3" customFormat="1" ht="16.5" thickBot="1">
      <c r="A71" s="82"/>
      <c r="B71" s="117"/>
      <c r="C71" s="92"/>
      <c r="D71" s="10" t="s">
        <v>76</v>
      </c>
      <c r="E71" s="7"/>
      <c r="F71" s="7"/>
      <c r="G71" s="7"/>
      <c r="H71" s="7"/>
      <c r="I71" s="7"/>
      <c r="J71" s="7"/>
      <c r="K71" s="7"/>
      <c r="L71" s="7"/>
    </row>
    <row r="72" spans="1:12" s="3" customFormat="1" ht="16.5" thickBot="1">
      <c r="A72" s="82"/>
      <c r="B72" s="117"/>
      <c r="C72" s="92"/>
      <c r="D72" s="10" t="s">
        <v>63</v>
      </c>
      <c r="E72" s="7"/>
      <c r="F72" s="7"/>
      <c r="G72" s="7"/>
      <c r="H72" s="7"/>
      <c r="I72" s="7"/>
      <c r="J72" s="7"/>
      <c r="K72" s="7"/>
      <c r="L72" s="7">
        <v>53533.1</v>
      </c>
    </row>
    <row r="73" spans="1:12" s="3" customFormat="1" ht="16.5" thickBot="1">
      <c r="A73" s="82"/>
      <c r="B73" s="117"/>
      <c r="C73" s="92"/>
      <c r="D73" s="10" t="s">
        <v>64</v>
      </c>
      <c r="E73" s="7"/>
      <c r="F73" s="7"/>
      <c r="G73" s="7"/>
      <c r="H73" s="7"/>
      <c r="I73" s="7"/>
      <c r="J73" s="7"/>
      <c r="K73" s="7"/>
      <c r="L73" s="7">
        <v>1092.5</v>
      </c>
    </row>
    <row r="74" spans="1:12" s="3" customFormat="1" ht="16.5" thickBot="1">
      <c r="A74" s="118" t="s">
        <v>159</v>
      </c>
      <c r="B74" s="117" t="s">
        <v>161</v>
      </c>
      <c r="C74" s="110" t="s">
        <v>42</v>
      </c>
      <c r="D74" s="10" t="s">
        <v>94</v>
      </c>
      <c r="E74" s="7"/>
      <c r="F74" s="7"/>
      <c r="G74" s="7"/>
      <c r="H74" s="7"/>
      <c r="I74" s="7"/>
      <c r="J74" s="7"/>
      <c r="K74" s="7"/>
      <c r="L74" s="7">
        <f>L77+L76</f>
        <v>60469.200000000004</v>
      </c>
    </row>
    <row r="75" spans="1:12" s="3" customFormat="1" ht="16.5" thickBot="1">
      <c r="A75" s="118"/>
      <c r="B75" s="117"/>
      <c r="C75" s="92"/>
      <c r="D75" s="10" t="s">
        <v>76</v>
      </c>
      <c r="E75" s="7"/>
      <c r="F75" s="7"/>
      <c r="G75" s="7"/>
      <c r="H75" s="7"/>
      <c r="I75" s="7"/>
      <c r="J75" s="7"/>
      <c r="K75" s="7"/>
      <c r="L75" s="7"/>
    </row>
    <row r="76" spans="1:12" s="3" customFormat="1" ht="16.5" thickBot="1">
      <c r="A76" s="118"/>
      <c r="B76" s="117"/>
      <c r="C76" s="92"/>
      <c r="D76" s="10" t="s">
        <v>63</v>
      </c>
      <c r="E76" s="7"/>
      <c r="F76" s="7"/>
      <c r="G76" s="7"/>
      <c r="H76" s="7"/>
      <c r="I76" s="7"/>
      <c r="J76" s="7"/>
      <c r="K76" s="7"/>
      <c r="L76" s="7">
        <v>59259.8</v>
      </c>
    </row>
    <row r="77" spans="1:12" s="3" customFormat="1" ht="16.5" thickBot="1">
      <c r="A77" s="118"/>
      <c r="B77" s="119"/>
      <c r="C77" s="92"/>
      <c r="D77" s="10" t="s">
        <v>64</v>
      </c>
      <c r="E77" s="7"/>
      <c r="F77" s="7"/>
      <c r="G77" s="7"/>
      <c r="H77" s="7"/>
      <c r="I77" s="7"/>
      <c r="J77" s="7"/>
      <c r="K77" s="7"/>
      <c r="L77" s="7">
        <v>1209.4000000000001</v>
      </c>
    </row>
    <row r="78" spans="1:12" s="3" customFormat="1" ht="16.5" customHeight="1" thickBot="1">
      <c r="A78" s="82" t="s">
        <v>160</v>
      </c>
      <c r="B78" s="117" t="s">
        <v>156</v>
      </c>
      <c r="C78" s="92" t="s">
        <v>42</v>
      </c>
      <c r="D78" s="10" t="s">
        <v>94</v>
      </c>
      <c r="E78" s="7"/>
      <c r="F78" s="7"/>
      <c r="G78" s="7"/>
      <c r="H78" s="7"/>
      <c r="I78" s="7"/>
      <c r="J78" s="7"/>
      <c r="K78" s="7"/>
      <c r="L78" s="7">
        <f>L81+L80</f>
        <v>24671.7</v>
      </c>
    </row>
    <row r="79" spans="1:12" s="3" customFormat="1" ht="16.5" thickBot="1">
      <c r="A79" s="82"/>
      <c r="B79" s="117"/>
      <c r="C79" s="92"/>
      <c r="D79" s="10" t="s">
        <v>76</v>
      </c>
      <c r="E79" s="7"/>
      <c r="F79" s="7"/>
      <c r="G79" s="7"/>
      <c r="H79" s="7"/>
      <c r="I79" s="7"/>
      <c r="J79" s="7"/>
      <c r="K79" s="7"/>
      <c r="L79" s="7"/>
    </row>
    <row r="80" spans="1:12" s="3" customFormat="1" ht="16.5" thickBot="1">
      <c r="A80" s="82"/>
      <c r="B80" s="117"/>
      <c r="C80" s="92"/>
      <c r="D80" s="10" t="s">
        <v>63</v>
      </c>
      <c r="E80" s="7"/>
      <c r="F80" s="7"/>
      <c r="G80" s="7"/>
      <c r="H80" s="7"/>
      <c r="I80" s="7"/>
      <c r="J80" s="7"/>
      <c r="K80" s="7"/>
      <c r="L80" s="7">
        <v>24178.3</v>
      </c>
    </row>
    <row r="81" spans="1:12" s="3" customFormat="1" ht="16.5" thickBot="1">
      <c r="A81" s="98"/>
      <c r="B81" s="119"/>
      <c r="C81" s="93"/>
      <c r="D81" s="10" t="s">
        <v>64</v>
      </c>
      <c r="E81" s="7"/>
      <c r="F81" s="7"/>
      <c r="G81" s="7"/>
      <c r="H81" s="7"/>
      <c r="I81" s="7"/>
      <c r="J81" s="7"/>
      <c r="K81" s="7"/>
      <c r="L81" s="7">
        <v>493.4</v>
      </c>
    </row>
    <row r="82" spans="1:12" s="3" customFormat="1" ht="26.25" customHeight="1" thickBot="1">
      <c r="A82" s="75" t="s">
        <v>20</v>
      </c>
      <c r="B82" s="19" t="s">
        <v>111</v>
      </c>
      <c r="C82" s="99" t="s">
        <v>42</v>
      </c>
      <c r="D82" s="10" t="s">
        <v>94</v>
      </c>
      <c r="E82" s="10"/>
      <c r="F82" s="7" t="s">
        <v>113</v>
      </c>
      <c r="G82" s="7"/>
      <c r="H82" s="7"/>
      <c r="I82" s="7"/>
      <c r="J82" s="7"/>
      <c r="K82" s="7"/>
      <c r="L82" s="7"/>
    </row>
    <row r="83" spans="1:12" s="3" customFormat="1" ht="16.5" thickBot="1">
      <c r="A83" s="82"/>
      <c r="B83" s="19" t="s">
        <v>112</v>
      </c>
      <c r="C83" s="100"/>
      <c r="D83" s="10" t="s">
        <v>76</v>
      </c>
      <c r="E83" s="7"/>
      <c r="F83" s="7">
        <v>356675.6</v>
      </c>
      <c r="G83" s="7"/>
      <c r="H83" s="7"/>
      <c r="I83" s="7"/>
      <c r="J83" s="7"/>
      <c r="K83" s="7"/>
      <c r="L83" s="7"/>
    </row>
    <row r="84" spans="1:12" s="3" customFormat="1" ht="16.5" thickBot="1">
      <c r="A84" s="82"/>
      <c r="B84" s="20"/>
      <c r="C84" s="100"/>
      <c r="D84" s="10" t="s">
        <v>63</v>
      </c>
      <c r="E84" s="10"/>
      <c r="F84" s="7">
        <v>24967.3</v>
      </c>
      <c r="G84" s="7"/>
      <c r="H84" s="7"/>
      <c r="I84" s="7"/>
      <c r="J84" s="7"/>
      <c r="K84" s="7"/>
      <c r="L84" s="7"/>
    </row>
    <row r="85" spans="1:12" s="3" customFormat="1" ht="16.5" thickBot="1">
      <c r="A85" s="82"/>
      <c r="B85" s="20"/>
      <c r="C85" s="100"/>
      <c r="D85" s="7" t="s">
        <v>64</v>
      </c>
      <c r="E85" s="7"/>
      <c r="F85" s="7">
        <v>1879.3</v>
      </c>
      <c r="G85" s="7"/>
      <c r="H85" s="7"/>
      <c r="I85" s="7"/>
      <c r="J85" s="7"/>
      <c r="K85" s="7"/>
      <c r="L85" s="7"/>
    </row>
    <row r="86" spans="1:12" s="3" customFormat="1" ht="16.5" thickBot="1">
      <c r="A86" s="75" t="s">
        <v>21</v>
      </c>
      <c r="B86" s="99" t="s">
        <v>114</v>
      </c>
      <c r="C86" s="99" t="s">
        <v>115</v>
      </c>
      <c r="D86" s="10" t="s">
        <v>94</v>
      </c>
      <c r="E86" s="7"/>
      <c r="F86" s="7" t="s">
        <v>116</v>
      </c>
      <c r="G86" s="7" t="s">
        <v>109</v>
      </c>
      <c r="H86" s="7"/>
      <c r="I86" s="7"/>
      <c r="J86" s="7">
        <f>J89+J88</f>
        <v>4220</v>
      </c>
      <c r="K86" s="7"/>
      <c r="L86" s="7">
        <f t="shared" ref="L86" si="25">L89+L88</f>
        <v>0</v>
      </c>
    </row>
    <row r="87" spans="1:12" s="3" customFormat="1" ht="16.5" thickBot="1">
      <c r="A87" s="82"/>
      <c r="B87" s="100"/>
      <c r="C87" s="100"/>
      <c r="D87" s="10" t="s">
        <v>76</v>
      </c>
      <c r="E87" s="7"/>
      <c r="F87" s="7"/>
      <c r="G87" s="7">
        <v>184037.7</v>
      </c>
      <c r="H87" s="7"/>
      <c r="I87" s="7"/>
      <c r="J87" s="7"/>
      <c r="K87" s="7"/>
      <c r="L87" s="7"/>
    </row>
    <row r="88" spans="1:12" s="3" customFormat="1" ht="16.5" thickBot="1">
      <c r="A88" s="82"/>
      <c r="B88" s="100"/>
      <c r="C88" s="100"/>
      <c r="D88" s="10" t="s">
        <v>63</v>
      </c>
      <c r="E88" s="7"/>
      <c r="F88" s="7"/>
      <c r="G88" s="7">
        <v>12882.6</v>
      </c>
      <c r="H88" s="7"/>
      <c r="I88" s="7"/>
      <c r="J88" s="7">
        <v>2110</v>
      </c>
      <c r="K88" s="7"/>
      <c r="L88" s="7"/>
    </row>
    <row r="89" spans="1:12" s="3" customFormat="1" ht="16.5" thickBot="1">
      <c r="A89" s="82"/>
      <c r="B89" s="100"/>
      <c r="C89" s="100"/>
      <c r="D89" s="7" t="s">
        <v>64</v>
      </c>
      <c r="E89" s="7"/>
      <c r="F89" s="7">
        <v>1500</v>
      </c>
      <c r="G89" s="7">
        <v>846.7</v>
      </c>
      <c r="H89" s="7"/>
      <c r="I89" s="7"/>
      <c r="J89" s="7">
        <v>2110</v>
      </c>
      <c r="K89" s="7"/>
      <c r="L89" s="7"/>
    </row>
    <row r="90" spans="1:12" s="3" customFormat="1" ht="16.5" thickBot="1">
      <c r="A90" s="98"/>
      <c r="B90" s="101"/>
      <c r="C90" s="101"/>
      <c r="D90" s="7" t="s">
        <v>99</v>
      </c>
      <c r="E90" s="7"/>
      <c r="F90" s="7"/>
      <c r="G90" s="7"/>
      <c r="H90" s="7"/>
      <c r="I90" s="7"/>
      <c r="J90" s="7"/>
      <c r="K90" s="7"/>
      <c r="L90" s="7"/>
    </row>
    <row r="91" spans="1:12" s="3" customFormat="1" ht="16.5" thickBot="1">
      <c r="A91" s="75" t="s">
        <v>22</v>
      </c>
      <c r="B91" s="99" t="s">
        <v>117</v>
      </c>
      <c r="C91" s="99" t="s">
        <v>42</v>
      </c>
      <c r="D91" s="10" t="s">
        <v>94</v>
      </c>
      <c r="E91" s="10"/>
      <c r="F91" s="10"/>
      <c r="G91" s="10"/>
      <c r="H91" s="10"/>
      <c r="I91" s="29">
        <f>I94+I93</f>
        <v>3405.2</v>
      </c>
      <c r="J91" s="10"/>
      <c r="K91" s="10"/>
      <c r="L91" s="10"/>
    </row>
    <row r="92" spans="1:12" s="3" customFormat="1" ht="16.5" thickBot="1">
      <c r="A92" s="82"/>
      <c r="B92" s="100"/>
      <c r="C92" s="100"/>
      <c r="D92" s="10" t="s">
        <v>76</v>
      </c>
      <c r="E92" s="7"/>
      <c r="F92" s="7"/>
      <c r="G92" s="7"/>
      <c r="H92" s="7"/>
      <c r="I92" s="29"/>
      <c r="J92" s="7"/>
      <c r="K92" s="7"/>
      <c r="L92" s="7"/>
    </row>
    <row r="93" spans="1:12" s="3" customFormat="1" ht="16.5" thickBot="1">
      <c r="A93" s="82"/>
      <c r="B93" s="100"/>
      <c r="C93" s="100"/>
      <c r="D93" s="10" t="s">
        <v>63</v>
      </c>
      <c r="E93" s="10"/>
      <c r="F93" s="10"/>
      <c r="G93" s="10"/>
      <c r="H93" s="10"/>
      <c r="I93" s="29">
        <v>1702.6</v>
      </c>
      <c r="J93" s="10"/>
      <c r="K93" s="10"/>
      <c r="L93" s="10"/>
    </row>
    <row r="94" spans="1:12" s="3" customFormat="1" ht="16.5" thickBot="1">
      <c r="A94" s="105"/>
      <c r="B94" s="115"/>
      <c r="C94" s="115"/>
      <c r="D94" s="7" t="s">
        <v>64</v>
      </c>
      <c r="E94" s="7"/>
      <c r="F94" s="7"/>
      <c r="G94" s="7"/>
      <c r="H94" s="7"/>
      <c r="I94" s="29">
        <v>1702.6</v>
      </c>
      <c r="J94" s="7"/>
      <c r="K94" s="7"/>
      <c r="L94" s="7"/>
    </row>
    <row r="95" spans="1:12" s="3" customFormat="1" ht="16.5" thickBot="1">
      <c r="A95" s="82" t="s">
        <v>35</v>
      </c>
      <c r="B95" s="110" t="s">
        <v>144</v>
      </c>
      <c r="C95" s="99" t="s">
        <v>42</v>
      </c>
      <c r="D95" s="7" t="s">
        <v>94</v>
      </c>
      <c r="E95" s="7"/>
      <c r="F95" s="7"/>
      <c r="G95" s="7"/>
      <c r="H95" s="7">
        <f>H96+H97</f>
        <v>113.7</v>
      </c>
      <c r="I95" s="7">
        <f t="shared" ref="I95:L95" si="26">I96+I97</f>
        <v>0</v>
      </c>
      <c r="J95" s="7">
        <f t="shared" si="26"/>
        <v>0</v>
      </c>
      <c r="K95" s="7">
        <f t="shared" si="26"/>
        <v>0</v>
      </c>
      <c r="L95" s="7">
        <f t="shared" si="26"/>
        <v>0</v>
      </c>
    </row>
    <row r="96" spans="1:12" s="3" customFormat="1" ht="16.5" thickBot="1">
      <c r="A96" s="82"/>
      <c r="B96" s="92"/>
      <c r="C96" s="100"/>
      <c r="D96" s="7" t="s">
        <v>63</v>
      </c>
      <c r="E96" s="7"/>
      <c r="F96" s="7"/>
      <c r="G96" s="7"/>
      <c r="H96" s="7"/>
      <c r="I96" s="29"/>
      <c r="J96" s="7"/>
      <c r="K96" s="7"/>
      <c r="L96" s="7"/>
    </row>
    <row r="97" spans="1:12" s="3" customFormat="1" ht="16.5" thickBot="1">
      <c r="A97" s="105"/>
      <c r="B97" s="106"/>
      <c r="C97" s="115"/>
      <c r="D97" s="7" t="s">
        <v>64</v>
      </c>
      <c r="E97" s="7"/>
      <c r="F97" s="7"/>
      <c r="G97" s="7"/>
      <c r="H97" s="7">
        <v>113.7</v>
      </c>
      <c r="I97" s="29"/>
      <c r="J97" s="7"/>
      <c r="K97" s="7"/>
      <c r="L97" s="7"/>
    </row>
    <row r="98" spans="1:12" s="3" customFormat="1" ht="16.5" thickBot="1">
      <c r="A98" s="82" t="s">
        <v>134</v>
      </c>
      <c r="B98" s="100" t="s">
        <v>36</v>
      </c>
      <c r="C98" s="102"/>
      <c r="D98" s="10" t="s">
        <v>94</v>
      </c>
      <c r="E98" s="7"/>
      <c r="F98" s="7">
        <v>3030.2</v>
      </c>
      <c r="G98" s="7">
        <v>2540</v>
      </c>
      <c r="H98" s="7"/>
      <c r="I98" s="7">
        <f>I99+I100</f>
        <v>2530.6999999999998</v>
      </c>
      <c r="J98" s="7">
        <f t="shared" ref="J98:L98" si="27">J99+J100</f>
        <v>0</v>
      </c>
      <c r="K98" s="7">
        <f t="shared" si="27"/>
        <v>0</v>
      </c>
      <c r="L98" s="7">
        <f t="shared" si="27"/>
        <v>0</v>
      </c>
    </row>
    <row r="99" spans="1:12" s="3" customFormat="1" ht="16.5" thickBot="1">
      <c r="A99" s="82"/>
      <c r="B99" s="100"/>
      <c r="C99" s="103"/>
      <c r="D99" s="10" t="s">
        <v>63</v>
      </c>
      <c r="E99" s="7"/>
      <c r="F99" s="7">
        <v>3000</v>
      </c>
      <c r="G99" s="7">
        <v>2500</v>
      </c>
      <c r="H99" s="7"/>
      <c r="I99" s="7">
        <f>I102</f>
        <v>2480.1</v>
      </c>
      <c r="J99" s="7"/>
      <c r="K99" s="7"/>
      <c r="L99" s="7"/>
    </row>
    <row r="100" spans="1:12" s="3" customFormat="1" ht="16.5" thickBot="1">
      <c r="A100" s="82"/>
      <c r="B100" s="100"/>
      <c r="C100" s="103"/>
      <c r="D100" s="10" t="s">
        <v>64</v>
      </c>
      <c r="E100" s="7"/>
      <c r="F100" s="7">
        <v>30.2</v>
      </c>
      <c r="G100" s="7">
        <v>40</v>
      </c>
      <c r="H100" s="7"/>
      <c r="I100" s="7">
        <f>I103</f>
        <v>50.6</v>
      </c>
      <c r="J100" s="7"/>
      <c r="K100" s="7"/>
      <c r="L100" s="7"/>
    </row>
    <row r="101" spans="1:12" s="3" customFormat="1" ht="16.5" thickBot="1">
      <c r="A101" s="75" t="s">
        <v>147</v>
      </c>
      <c r="B101" s="99" t="s">
        <v>37</v>
      </c>
      <c r="C101" s="102"/>
      <c r="D101" s="10" t="s">
        <v>94</v>
      </c>
      <c r="E101" s="7"/>
      <c r="F101" s="7">
        <v>3030.2</v>
      </c>
      <c r="G101" s="7">
        <f>G102+G103</f>
        <v>2540</v>
      </c>
      <c r="H101" s="7"/>
      <c r="I101" s="7">
        <f>I103+I102</f>
        <v>2530.6999999999998</v>
      </c>
      <c r="J101" s="7">
        <f t="shared" ref="J101:L101" si="28">J103+J102</f>
        <v>0</v>
      </c>
      <c r="K101" s="7">
        <f t="shared" si="28"/>
        <v>0</v>
      </c>
      <c r="L101" s="7">
        <f t="shared" si="28"/>
        <v>0</v>
      </c>
    </row>
    <row r="102" spans="1:12" s="3" customFormat="1" ht="16.5" thickBot="1">
      <c r="A102" s="82"/>
      <c r="B102" s="100"/>
      <c r="C102" s="103"/>
      <c r="D102" s="10" t="s">
        <v>63</v>
      </c>
      <c r="E102" s="7"/>
      <c r="F102" s="7">
        <v>3000</v>
      </c>
      <c r="G102" s="7">
        <v>2500</v>
      </c>
      <c r="H102" s="7"/>
      <c r="I102" s="7">
        <v>2480.1</v>
      </c>
      <c r="J102" s="7"/>
      <c r="K102" s="7"/>
      <c r="L102" s="7"/>
    </row>
    <row r="103" spans="1:12" s="3" customFormat="1" ht="16.5" thickBot="1">
      <c r="A103" s="82"/>
      <c r="B103" s="100"/>
      <c r="C103" s="103"/>
      <c r="D103" s="10" t="s">
        <v>64</v>
      </c>
      <c r="E103" s="7"/>
      <c r="F103" s="7">
        <v>30.2</v>
      </c>
      <c r="G103" s="7">
        <v>40</v>
      </c>
      <c r="H103" s="7"/>
      <c r="I103" s="7">
        <v>50.6</v>
      </c>
      <c r="J103" s="7"/>
      <c r="K103" s="7"/>
      <c r="L103" s="7"/>
    </row>
    <row r="104" spans="1:12" s="3" customFormat="1" ht="16.5" thickBot="1">
      <c r="A104" s="75">
        <v>3</v>
      </c>
      <c r="B104" s="99" t="s">
        <v>38</v>
      </c>
      <c r="C104" s="99" t="s">
        <v>16</v>
      </c>
      <c r="D104" s="10" t="s">
        <v>94</v>
      </c>
      <c r="E104" s="7">
        <v>1964</v>
      </c>
      <c r="F104" s="7" t="s">
        <v>84</v>
      </c>
      <c r="G104" s="7">
        <f>G106+G107</f>
        <v>2781.7</v>
      </c>
      <c r="H104" s="7">
        <f t="shared" ref="H104:L104" si="29">H106+H107</f>
        <v>1168.0999999999999</v>
      </c>
      <c r="I104" s="7">
        <f t="shared" si="29"/>
        <v>0</v>
      </c>
      <c r="J104" s="7">
        <f t="shared" si="29"/>
        <v>0</v>
      </c>
      <c r="K104" s="7">
        <f t="shared" si="29"/>
        <v>0</v>
      </c>
      <c r="L104" s="7">
        <f t="shared" si="29"/>
        <v>0</v>
      </c>
    </row>
    <row r="105" spans="1:12" s="3" customFormat="1" ht="16.5" thickBot="1">
      <c r="A105" s="82"/>
      <c r="B105" s="100"/>
      <c r="C105" s="100"/>
      <c r="D105" s="10" t="s">
        <v>76</v>
      </c>
      <c r="E105" s="7"/>
      <c r="F105" s="7"/>
      <c r="G105" s="7"/>
      <c r="H105" s="7"/>
      <c r="I105" s="7"/>
      <c r="J105" s="7"/>
      <c r="K105" s="7"/>
      <c r="L105" s="7"/>
    </row>
    <row r="106" spans="1:12" s="3" customFormat="1" ht="16.5" thickBot="1">
      <c r="A106" s="82"/>
      <c r="B106" s="100"/>
      <c r="C106" s="100"/>
      <c r="D106" s="10" t="s">
        <v>63</v>
      </c>
      <c r="E106" s="7">
        <v>1375</v>
      </c>
      <c r="F106" s="7">
        <v>2000</v>
      </c>
      <c r="G106" s="7">
        <f>G109</f>
        <v>1666.7</v>
      </c>
      <c r="H106" s="7">
        <f t="shared" ref="H106:L106" si="30">H109</f>
        <v>0</v>
      </c>
      <c r="I106" s="7">
        <f t="shared" si="30"/>
        <v>0</v>
      </c>
      <c r="J106" s="7">
        <f t="shared" si="30"/>
        <v>0</v>
      </c>
      <c r="K106" s="7">
        <f t="shared" si="30"/>
        <v>0</v>
      </c>
      <c r="L106" s="7">
        <f t="shared" si="30"/>
        <v>0</v>
      </c>
    </row>
    <row r="107" spans="1:12" s="3" customFormat="1" ht="16.5" thickBot="1">
      <c r="A107" s="82"/>
      <c r="B107" s="100"/>
      <c r="C107" s="100"/>
      <c r="D107" s="7" t="s">
        <v>64</v>
      </c>
      <c r="E107" s="7">
        <v>589</v>
      </c>
      <c r="F107" s="7">
        <v>1000</v>
      </c>
      <c r="G107" s="7">
        <f>G110</f>
        <v>1115</v>
      </c>
      <c r="H107" s="7">
        <f t="shared" ref="H107" si="31">H110</f>
        <v>1168.0999999999999</v>
      </c>
      <c r="I107" s="7"/>
      <c r="J107" s="7"/>
      <c r="K107" s="7"/>
      <c r="L107" s="7"/>
    </row>
    <row r="108" spans="1:12" s="3" customFormat="1" ht="16.5" thickBot="1">
      <c r="A108" s="75" t="s">
        <v>145</v>
      </c>
      <c r="B108" s="91" t="s">
        <v>146</v>
      </c>
      <c r="C108" s="91" t="s">
        <v>16</v>
      </c>
      <c r="D108" s="7" t="s">
        <v>94</v>
      </c>
      <c r="E108" s="7"/>
      <c r="F108" s="7"/>
      <c r="G108" s="7">
        <f>G110+G109</f>
        <v>2781.7</v>
      </c>
      <c r="H108" s="7">
        <f>H109+H110</f>
        <v>1168.0999999999999</v>
      </c>
      <c r="I108" s="7">
        <f>I109+I110</f>
        <v>800</v>
      </c>
      <c r="J108" s="7">
        <v>1800</v>
      </c>
      <c r="K108" s="7">
        <v>1800</v>
      </c>
      <c r="L108" s="7">
        <v>1800</v>
      </c>
    </row>
    <row r="109" spans="1:12" s="3" customFormat="1" ht="16.5" thickBot="1">
      <c r="A109" s="82"/>
      <c r="B109" s="92"/>
      <c r="C109" s="92"/>
      <c r="D109" s="7" t="s">
        <v>63</v>
      </c>
      <c r="E109" s="7"/>
      <c r="F109" s="7"/>
      <c r="G109" s="7">
        <v>1666.7</v>
      </c>
      <c r="H109" s="7"/>
      <c r="I109" s="7"/>
      <c r="J109" s="7"/>
      <c r="K109" s="7"/>
      <c r="L109" s="7"/>
    </row>
    <row r="110" spans="1:12" s="3" customFormat="1" ht="16.5" thickBot="1">
      <c r="A110" s="98"/>
      <c r="B110" s="93"/>
      <c r="C110" s="93"/>
      <c r="D110" s="7" t="s">
        <v>64</v>
      </c>
      <c r="E110" s="7"/>
      <c r="F110" s="7"/>
      <c r="G110" s="7">
        <v>1115</v>
      </c>
      <c r="H110" s="7">
        <v>1168.0999999999999</v>
      </c>
      <c r="I110" s="7">
        <v>800</v>
      </c>
      <c r="J110" s="7">
        <v>1800</v>
      </c>
      <c r="K110" s="7">
        <v>1800</v>
      </c>
      <c r="L110" s="7">
        <v>1800</v>
      </c>
    </row>
    <row r="111" spans="1:12" s="3" customFormat="1" ht="16.5" thickBot="1">
      <c r="A111" s="75">
        <v>4</v>
      </c>
      <c r="B111" s="99" t="s">
        <v>24</v>
      </c>
      <c r="C111" s="99" t="s">
        <v>42</v>
      </c>
      <c r="D111" s="10" t="s">
        <v>94</v>
      </c>
      <c r="E111" s="7">
        <v>4755.8</v>
      </c>
      <c r="F111" s="7"/>
      <c r="G111" s="7"/>
      <c r="H111" s="7"/>
      <c r="I111" s="7"/>
      <c r="J111" s="7"/>
      <c r="K111" s="7"/>
      <c r="L111" s="7"/>
    </row>
    <row r="112" spans="1:12" s="3" customFormat="1" ht="16.5" thickBot="1">
      <c r="A112" s="82"/>
      <c r="B112" s="100"/>
      <c r="C112" s="100"/>
      <c r="D112" s="10" t="s">
        <v>76</v>
      </c>
      <c r="E112" s="7"/>
      <c r="F112" s="7"/>
      <c r="G112" s="7"/>
      <c r="H112" s="7"/>
      <c r="I112" s="7"/>
      <c r="J112" s="7"/>
      <c r="K112" s="7"/>
      <c r="L112" s="7"/>
    </row>
    <row r="113" spans="1:12" s="3" customFormat="1">
      <c r="A113" s="82"/>
      <c r="B113" s="100"/>
      <c r="C113" s="100"/>
      <c r="D113" s="19" t="s">
        <v>63</v>
      </c>
      <c r="E113" s="18">
        <v>4755.8</v>
      </c>
      <c r="F113" s="18"/>
      <c r="G113" s="18"/>
      <c r="H113" s="18"/>
      <c r="I113" s="18"/>
      <c r="J113" s="18"/>
      <c r="K113" s="18"/>
      <c r="L113" s="18"/>
    </row>
    <row r="114" spans="1:12" s="3" customFormat="1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s="3" customFormat="1">
      <c r="A115" s="5"/>
      <c r="B115" s="95"/>
      <c r="C115" s="96"/>
      <c r="D115" s="96"/>
      <c r="E115" s="97"/>
      <c r="F115" s="5"/>
      <c r="G115" s="5"/>
      <c r="H115" s="5"/>
      <c r="I115" s="5"/>
      <c r="J115" s="5"/>
      <c r="K115" s="5"/>
      <c r="L115" s="5"/>
    </row>
    <row r="116" spans="1:12" s="3" customForma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s="3" customForma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s="3" customFormat="1"/>
    <row r="119" spans="1:12" s="3" customFormat="1"/>
    <row r="120" spans="1:12" s="3" customFormat="1"/>
    <row r="121" spans="1:12" s="3" customFormat="1"/>
    <row r="122" spans="1:12" s="3" customFormat="1"/>
    <row r="123" spans="1:12" s="3" customFormat="1"/>
    <row r="124" spans="1:12" s="3" customFormat="1"/>
    <row r="125" spans="1:12" s="3" customFormat="1"/>
    <row r="126" spans="1:12" s="3" customFormat="1"/>
    <row r="127" spans="1:12" s="3" customFormat="1"/>
    <row r="128" spans="1:12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</sheetData>
  <mergeCells count="91">
    <mergeCell ref="C5:C9"/>
    <mergeCell ref="B66:B69"/>
    <mergeCell ref="C66:C69"/>
    <mergeCell ref="B78:B81"/>
    <mergeCell ref="A74:A77"/>
    <mergeCell ref="B74:B77"/>
    <mergeCell ref="C74:C77"/>
    <mergeCell ref="A78:A81"/>
    <mergeCell ref="C78:C81"/>
    <mergeCell ref="A70:A73"/>
    <mergeCell ref="B70:B73"/>
    <mergeCell ref="C70:C73"/>
    <mergeCell ref="A66:A69"/>
    <mergeCell ref="B62:B65"/>
    <mergeCell ref="A54:A57"/>
    <mergeCell ref="B54:B57"/>
    <mergeCell ref="C54:C57"/>
    <mergeCell ref="A58:A61"/>
    <mergeCell ref="B58:B61"/>
    <mergeCell ref="C58:C61"/>
    <mergeCell ref="A62:A65"/>
    <mergeCell ref="C62:C65"/>
    <mergeCell ref="A95:A97"/>
    <mergeCell ref="B95:B97"/>
    <mergeCell ref="C95:C97"/>
    <mergeCell ref="A108:A110"/>
    <mergeCell ref="B108:B110"/>
    <mergeCell ref="C108:C110"/>
    <mergeCell ref="A101:A103"/>
    <mergeCell ref="B101:B103"/>
    <mergeCell ref="C101:C103"/>
    <mergeCell ref="A98:A100"/>
    <mergeCell ref="B98:B100"/>
    <mergeCell ref="C98:C100"/>
    <mergeCell ref="A111:A113"/>
    <mergeCell ref="B111:B113"/>
    <mergeCell ref="C111:C113"/>
    <mergeCell ref="A104:A107"/>
    <mergeCell ref="B104:B107"/>
    <mergeCell ref="C104:C107"/>
    <mergeCell ref="C91:C94"/>
    <mergeCell ref="A86:A90"/>
    <mergeCell ref="B86:B90"/>
    <mergeCell ref="C86:C90"/>
    <mergeCell ref="A82:A85"/>
    <mergeCell ref="C82:C85"/>
    <mergeCell ref="A91:A94"/>
    <mergeCell ref="B91:B94"/>
    <mergeCell ref="A51:A53"/>
    <mergeCell ref="B51:B53"/>
    <mergeCell ref="C51:C53"/>
    <mergeCell ref="A46:A50"/>
    <mergeCell ref="B46:B50"/>
    <mergeCell ref="C46:C50"/>
    <mergeCell ref="A43:A45"/>
    <mergeCell ref="B43:B45"/>
    <mergeCell ref="C27:C31"/>
    <mergeCell ref="C40:C42"/>
    <mergeCell ref="A40:A42"/>
    <mergeCell ref="C43:C45"/>
    <mergeCell ref="A27:A31"/>
    <mergeCell ref="B27:B31"/>
    <mergeCell ref="B40:B42"/>
    <mergeCell ref="E3:L3"/>
    <mergeCell ref="A2:L2"/>
    <mergeCell ref="A3:A4"/>
    <mergeCell ref="B3:B4"/>
    <mergeCell ref="C3:C4"/>
    <mergeCell ref="D3:D4"/>
    <mergeCell ref="A22:A26"/>
    <mergeCell ref="B22:B26"/>
    <mergeCell ref="C22:C26"/>
    <mergeCell ref="A36:A39"/>
    <mergeCell ref="C36:C39"/>
    <mergeCell ref="B36:B39"/>
    <mergeCell ref="A5:A9"/>
    <mergeCell ref="B5:B9"/>
    <mergeCell ref="A1:K1"/>
    <mergeCell ref="B115:E115"/>
    <mergeCell ref="A10:A14"/>
    <mergeCell ref="B10:B14"/>
    <mergeCell ref="C10:C14"/>
    <mergeCell ref="A32:A35"/>
    <mergeCell ref="B32:B35"/>
    <mergeCell ref="C32:C35"/>
    <mergeCell ref="A15:A17"/>
    <mergeCell ref="B15:B17"/>
    <mergeCell ref="C15:C17"/>
    <mergeCell ref="A18:A21"/>
    <mergeCell ref="B18:B21"/>
    <mergeCell ref="C18:C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3" manualBreakCount="3">
    <brk id="26" max="16383" man="1"/>
    <brk id="57" max="16383" man="1"/>
    <brk id="9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8"/>
  <sheetViews>
    <sheetView view="pageBreakPreview" zoomScaleSheetLayoutView="100" workbookViewId="0">
      <selection activeCell="B22" sqref="B22:B26"/>
    </sheetView>
  </sheetViews>
  <sheetFormatPr defaultRowHeight="15.75"/>
  <cols>
    <col min="1" max="1" width="9.140625" style="1"/>
    <col min="2" max="2" width="37.140625" style="1" customWidth="1"/>
    <col min="3" max="3" width="16.5703125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42.75" customHeight="1" thickBot="1">
      <c r="A1" s="94" t="s">
        <v>118</v>
      </c>
      <c r="B1" s="94"/>
      <c r="C1" s="94"/>
      <c r="D1" s="94"/>
      <c r="E1" s="94"/>
      <c r="F1" s="94"/>
      <c r="G1" s="94"/>
      <c r="H1" s="94"/>
      <c r="I1" s="94"/>
      <c r="J1" s="94"/>
      <c r="K1" s="41"/>
      <c r="L1" s="40"/>
    </row>
    <row r="2" spans="1:13" ht="42" customHeight="1" thickBot="1">
      <c r="A2" s="120" t="s">
        <v>119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2"/>
    </row>
    <row r="3" spans="1:13" ht="16.5" customHeight="1" thickBot="1">
      <c r="A3" s="99" t="s">
        <v>96</v>
      </c>
      <c r="B3" s="99" t="s">
        <v>97</v>
      </c>
      <c r="C3" s="99" t="s">
        <v>107</v>
      </c>
      <c r="D3" s="99" t="s">
        <v>98</v>
      </c>
      <c r="E3" s="126" t="s">
        <v>162</v>
      </c>
      <c r="F3" s="126"/>
      <c r="G3" s="126"/>
      <c r="H3" s="126"/>
      <c r="I3" s="126"/>
      <c r="J3" s="126"/>
      <c r="K3" s="126"/>
      <c r="L3" s="126"/>
    </row>
    <row r="4" spans="1:13" ht="51.75" customHeight="1" thickBot="1">
      <c r="A4" s="101"/>
      <c r="B4" s="101"/>
      <c r="C4" s="101"/>
      <c r="D4" s="101"/>
      <c r="E4" s="7">
        <v>2018</v>
      </c>
      <c r="F4" s="7">
        <v>2019</v>
      </c>
      <c r="G4" s="7">
        <v>2020</v>
      </c>
      <c r="H4" s="7">
        <v>2021</v>
      </c>
      <c r="I4" s="7">
        <v>2022</v>
      </c>
      <c r="J4" s="7">
        <v>2023</v>
      </c>
      <c r="K4" s="7">
        <v>2024</v>
      </c>
      <c r="L4" s="7">
        <v>2025</v>
      </c>
    </row>
    <row r="5" spans="1:13" ht="24.75" customHeight="1" thickBot="1">
      <c r="A5" s="91"/>
      <c r="B5" s="91" t="s">
        <v>173</v>
      </c>
      <c r="C5" s="91" t="s">
        <v>177</v>
      </c>
      <c r="D5" s="10" t="s">
        <v>94</v>
      </c>
      <c r="E5" s="7">
        <f>E9+E8+E7+E6</f>
        <v>17450.599999999999</v>
      </c>
      <c r="F5" s="7">
        <f t="shared" ref="F5:L5" si="0">F9+F8+F7+F6</f>
        <v>20296.8</v>
      </c>
      <c r="G5" s="7">
        <f t="shared" si="0"/>
        <v>25410.5</v>
      </c>
      <c r="H5" s="7">
        <f t="shared" si="0"/>
        <v>34124.800000000003</v>
      </c>
      <c r="I5" s="7">
        <f t="shared" si="0"/>
        <v>36626</v>
      </c>
      <c r="J5" s="7">
        <f t="shared" si="0"/>
        <v>37822.300000000003</v>
      </c>
      <c r="K5" s="7">
        <f t="shared" si="0"/>
        <v>36549.100000000006</v>
      </c>
      <c r="L5" s="7">
        <f t="shared" si="0"/>
        <v>33695.399999999994</v>
      </c>
    </row>
    <row r="6" spans="1:13" ht="21" customHeight="1" thickBot="1">
      <c r="A6" s="92"/>
      <c r="B6" s="92"/>
      <c r="C6" s="92"/>
      <c r="D6" s="10" t="s">
        <v>76</v>
      </c>
      <c r="E6" s="7">
        <f>E11+E23+E28+E33</f>
        <v>0</v>
      </c>
      <c r="F6" s="7">
        <f t="shared" ref="F6:L6" si="1">F11+F23+F28+F33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</row>
    <row r="7" spans="1:13" ht="17.25" customHeight="1" thickBot="1">
      <c r="A7" s="92"/>
      <c r="B7" s="92"/>
      <c r="C7" s="92"/>
      <c r="D7" s="10" t="s">
        <v>63</v>
      </c>
      <c r="E7" s="7">
        <f>E12+E24+E29+E34+E39</f>
        <v>4039.6</v>
      </c>
      <c r="F7" s="7">
        <f t="shared" ref="F7:L7" si="2">F12+F24+F29+F34+F39</f>
        <v>3596.7999999999997</v>
      </c>
      <c r="G7" s="7">
        <f t="shared" si="2"/>
        <v>10137.799999999999</v>
      </c>
      <c r="H7" s="7">
        <f t="shared" si="2"/>
        <v>10469.799999999999</v>
      </c>
      <c r="I7" s="7">
        <f t="shared" si="2"/>
        <v>17128.5</v>
      </c>
      <c r="J7" s="7">
        <f t="shared" si="2"/>
        <v>9252.5</v>
      </c>
      <c r="K7" s="7">
        <f t="shared" si="2"/>
        <v>9252.5</v>
      </c>
      <c r="L7" s="7">
        <f t="shared" si="2"/>
        <v>9252.5</v>
      </c>
    </row>
    <row r="8" spans="1:13" ht="23.25" customHeight="1" thickBot="1">
      <c r="A8" s="92"/>
      <c r="B8" s="92"/>
      <c r="C8" s="92"/>
      <c r="D8" s="7" t="s">
        <v>64</v>
      </c>
      <c r="E8" s="7">
        <f>E13+E25+E30+E35+E40</f>
        <v>13311</v>
      </c>
      <c r="F8" s="7">
        <f t="shared" ref="F8:L8" si="3">F13+F25+F30+F35+F40</f>
        <v>16600</v>
      </c>
      <c r="G8" s="7">
        <f t="shared" si="3"/>
        <v>15002.7</v>
      </c>
      <c r="H8" s="7">
        <f t="shared" si="3"/>
        <v>23455</v>
      </c>
      <c r="I8" s="7">
        <f t="shared" si="3"/>
        <v>19297.5</v>
      </c>
      <c r="J8" s="7">
        <f t="shared" si="3"/>
        <v>28369.8</v>
      </c>
      <c r="K8" s="7">
        <f t="shared" si="3"/>
        <v>27096.600000000002</v>
      </c>
      <c r="L8" s="7">
        <f t="shared" si="3"/>
        <v>24242.899999999998</v>
      </c>
    </row>
    <row r="9" spans="1:13" ht="20.25" customHeight="1" thickBot="1">
      <c r="A9" s="93"/>
      <c r="B9" s="93"/>
      <c r="C9" s="93"/>
      <c r="D9" s="7" t="s">
        <v>99</v>
      </c>
      <c r="E9" s="7">
        <f>E14+E26+E31</f>
        <v>100</v>
      </c>
      <c r="F9" s="7">
        <f t="shared" ref="F9:L9" si="4">F14+F26+F31</f>
        <v>100</v>
      </c>
      <c r="G9" s="7">
        <f t="shared" si="4"/>
        <v>270</v>
      </c>
      <c r="H9" s="7">
        <f t="shared" si="4"/>
        <v>200</v>
      </c>
      <c r="I9" s="7">
        <f t="shared" si="4"/>
        <v>200</v>
      </c>
      <c r="J9" s="7">
        <f t="shared" si="4"/>
        <v>200</v>
      </c>
      <c r="K9" s="7">
        <f t="shared" si="4"/>
        <v>200</v>
      </c>
      <c r="L9" s="7">
        <f t="shared" si="4"/>
        <v>200</v>
      </c>
    </row>
    <row r="10" spans="1:13" ht="16.5" customHeight="1" thickBot="1">
      <c r="A10" s="75">
        <v>1</v>
      </c>
      <c r="B10" s="99" t="s">
        <v>43</v>
      </c>
      <c r="C10" s="99" t="s">
        <v>47</v>
      </c>
      <c r="D10" s="10" t="s">
        <v>94</v>
      </c>
      <c r="E10" s="29">
        <v>15317.2</v>
      </c>
      <c r="F10" s="29">
        <v>18153.2</v>
      </c>
      <c r="G10" s="29">
        <f>G14+G13+G12</f>
        <v>23177.3</v>
      </c>
      <c r="H10" s="29">
        <f t="shared" ref="H10:L10" si="5">H14+H13+H12</f>
        <v>29868.400000000001</v>
      </c>
      <c r="I10" s="29">
        <f t="shared" si="5"/>
        <v>30895.3</v>
      </c>
      <c r="J10" s="29">
        <f t="shared" si="5"/>
        <v>34031.1</v>
      </c>
      <c r="K10" s="29">
        <f t="shared" si="5"/>
        <v>32757.9</v>
      </c>
      <c r="L10" s="29">
        <f t="shared" si="5"/>
        <v>31678.699999999997</v>
      </c>
    </row>
    <row r="11" spans="1:13" ht="24.75" customHeight="1" thickBot="1">
      <c r="A11" s="82"/>
      <c r="B11" s="100"/>
      <c r="C11" s="100"/>
      <c r="D11" s="10" t="s">
        <v>76</v>
      </c>
      <c r="E11" s="29"/>
      <c r="F11" s="29"/>
      <c r="G11" s="29"/>
      <c r="H11" s="29"/>
      <c r="I11" s="29"/>
      <c r="J11" s="29"/>
      <c r="K11" s="29"/>
      <c r="L11" s="29"/>
    </row>
    <row r="12" spans="1:13" s="3" customFormat="1" ht="20.25" customHeight="1" thickBot="1">
      <c r="A12" s="82"/>
      <c r="B12" s="100"/>
      <c r="C12" s="100"/>
      <c r="D12" s="10" t="s">
        <v>63</v>
      </c>
      <c r="E12" s="29">
        <v>2847.2</v>
      </c>
      <c r="F12" s="29">
        <v>3053.2</v>
      </c>
      <c r="G12" s="29">
        <f>G19+G16</f>
        <v>8562.1999999999989</v>
      </c>
      <c r="H12" s="29">
        <f t="shared" ref="H12:L12" si="6">H19+H16</f>
        <v>8422.5</v>
      </c>
      <c r="I12" s="29">
        <f>I19+I16</f>
        <v>13679.7</v>
      </c>
      <c r="J12" s="29">
        <f t="shared" si="6"/>
        <v>8452.5</v>
      </c>
      <c r="K12" s="29">
        <f t="shared" si="6"/>
        <v>8452.5</v>
      </c>
      <c r="L12" s="29">
        <f t="shared" si="6"/>
        <v>8452.5</v>
      </c>
    </row>
    <row r="13" spans="1:13" s="3" customFormat="1" ht="17.25" customHeight="1" thickBot="1">
      <c r="A13" s="82"/>
      <c r="B13" s="100"/>
      <c r="C13" s="100"/>
      <c r="D13" s="7" t="s">
        <v>64</v>
      </c>
      <c r="E13" s="29">
        <v>12370</v>
      </c>
      <c r="F13" s="29">
        <v>15000</v>
      </c>
      <c r="G13" s="29">
        <f>G20+G17</f>
        <v>14345.1</v>
      </c>
      <c r="H13" s="29">
        <f t="shared" ref="H13:L13" si="7">H20+H17</f>
        <v>21245.9</v>
      </c>
      <c r="I13" s="29">
        <f t="shared" si="7"/>
        <v>17015.599999999999</v>
      </c>
      <c r="J13" s="29">
        <f t="shared" si="7"/>
        <v>25378.6</v>
      </c>
      <c r="K13" s="29">
        <f t="shared" si="7"/>
        <v>24105.4</v>
      </c>
      <c r="L13" s="29">
        <f t="shared" si="7"/>
        <v>23026.199999999997</v>
      </c>
    </row>
    <row r="14" spans="1:13" s="3" customFormat="1" ht="21" customHeight="1" thickBot="1">
      <c r="A14" s="98"/>
      <c r="B14" s="101"/>
      <c r="C14" s="101"/>
      <c r="D14" s="7" t="s">
        <v>99</v>
      </c>
      <c r="E14" s="29">
        <v>100</v>
      </c>
      <c r="F14" s="29">
        <v>100</v>
      </c>
      <c r="G14" s="29">
        <f>G21</f>
        <v>270</v>
      </c>
      <c r="H14" s="29">
        <f t="shared" ref="H14:L14" si="8">H21</f>
        <v>200</v>
      </c>
      <c r="I14" s="29">
        <f t="shared" si="8"/>
        <v>200</v>
      </c>
      <c r="J14" s="29">
        <f t="shared" si="8"/>
        <v>200</v>
      </c>
      <c r="K14" s="29">
        <f t="shared" si="8"/>
        <v>200</v>
      </c>
      <c r="L14" s="29">
        <f t="shared" si="8"/>
        <v>200</v>
      </c>
    </row>
    <row r="15" spans="1:13" s="4" customFormat="1" ht="16.5" thickBot="1">
      <c r="A15" s="75" t="s">
        <v>7</v>
      </c>
      <c r="B15" s="99" t="s">
        <v>44</v>
      </c>
      <c r="C15" s="99" t="s">
        <v>47</v>
      </c>
      <c r="D15" s="10" t="s">
        <v>94</v>
      </c>
      <c r="E15" s="29">
        <v>2847.2</v>
      </c>
      <c r="F15" s="29">
        <v>3053.2</v>
      </c>
      <c r="G15" s="29">
        <f>G17+G16</f>
        <v>8235.7999999999993</v>
      </c>
      <c r="H15" s="29">
        <f>H17+H16</f>
        <v>14154.2</v>
      </c>
      <c r="I15" s="29">
        <f t="shared" ref="I15:L15" si="9">I17+I16</f>
        <v>14828.9</v>
      </c>
      <c r="J15" s="29">
        <f t="shared" si="9"/>
        <v>14828.9</v>
      </c>
      <c r="K15" s="29">
        <f t="shared" si="9"/>
        <v>14828.9</v>
      </c>
      <c r="L15" s="29">
        <f t="shared" si="9"/>
        <v>14828.9</v>
      </c>
    </row>
    <row r="16" spans="1:13" s="3" customFormat="1" ht="24.75" customHeight="1" thickBot="1">
      <c r="A16" s="82"/>
      <c r="B16" s="100"/>
      <c r="C16" s="100"/>
      <c r="D16" s="10" t="s">
        <v>63</v>
      </c>
      <c r="E16" s="29">
        <v>2847.2</v>
      </c>
      <c r="F16" s="29">
        <v>3053.2</v>
      </c>
      <c r="G16" s="29">
        <v>8137.4</v>
      </c>
      <c r="H16" s="29">
        <v>8067.9</v>
      </c>
      <c r="I16" s="29">
        <v>8452.5</v>
      </c>
      <c r="J16" s="29">
        <v>8452.5</v>
      </c>
      <c r="K16" s="29">
        <v>8452.5</v>
      </c>
      <c r="L16" s="29">
        <v>8452.5</v>
      </c>
    </row>
    <row r="17" spans="1:12" s="3" customFormat="1" ht="22.5" customHeight="1" thickBot="1">
      <c r="A17" s="98"/>
      <c r="B17" s="101"/>
      <c r="C17" s="101"/>
      <c r="D17" s="10" t="s">
        <v>64</v>
      </c>
      <c r="E17" s="29"/>
      <c r="F17" s="29"/>
      <c r="G17" s="29">
        <v>98.4</v>
      </c>
      <c r="H17" s="29">
        <v>6086.3</v>
      </c>
      <c r="I17" s="29">
        <v>6376.4</v>
      </c>
      <c r="J17" s="29">
        <v>6376.4</v>
      </c>
      <c r="K17" s="29">
        <v>6376.4</v>
      </c>
      <c r="L17" s="29">
        <v>6376.4</v>
      </c>
    </row>
    <row r="18" spans="1:12" s="3" customFormat="1" ht="24" customHeight="1" thickBot="1">
      <c r="A18" s="75" t="s">
        <v>10</v>
      </c>
      <c r="B18" s="99" t="s">
        <v>45</v>
      </c>
      <c r="C18" s="99" t="s">
        <v>47</v>
      </c>
      <c r="D18" s="10" t="s">
        <v>94</v>
      </c>
      <c r="E18" s="29">
        <v>12470</v>
      </c>
      <c r="F18" s="29" t="s">
        <v>120</v>
      </c>
      <c r="G18" s="29">
        <f>G21+G20+G19</f>
        <v>14941.5</v>
      </c>
      <c r="H18" s="29">
        <f t="shared" ref="H18:L18" si="10">H21+H20+H19</f>
        <v>15714.2</v>
      </c>
      <c r="I18" s="29">
        <f t="shared" si="10"/>
        <v>16066.400000000001</v>
      </c>
      <c r="J18" s="29">
        <f t="shared" si="10"/>
        <v>19202.2</v>
      </c>
      <c r="K18" s="29">
        <f t="shared" si="10"/>
        <v>17929</v>
      </c>
      <c r="L18" s="29">
        <f t="shared" si="10"/>
        <v>16849.8</v>
      </c>
    </row>
    <row r="19" spans="1:12" s="3" customFormat="1" ht="24" customHeight="1" thickBot="1">
      <c r="A19" s="82"/>
      <c r="B19" s="100"/>
      <c r="C19" s="100"/>
      <c r="D19" s="10" t="s">
        <v>63</v>
      </c>
      <c r="E19" s="29"/>
      <c r="F19" s="29"/>
      <c r="G19" s="29">
        <v>424.8</v>
      </c>
      <c r="H19" s="29">
        <v>354.6</v>
      </c>
      <c r="I19" s="29">
        <v>5227.2</v>
      </c>
      <c r="J19" s="29"/>
      <c r="K19" s="29"/>
      <c r="L19" s="29"/>
    </row>
    <row r="20" spans="1:12" s="3" customFormat="1" ht="22.5" customHeight="1" thickBot="1">
      <c r="A20" s="82"/>
      <c r="B20" s="100"/>
      <c r="C20" s="100"/>
      <c r="D20" s="10" t="s">
        <v>64</v>
      </c>
      <c r="E20" s="29">
        <v>12370</v>
      </c>
      <c r="F20" s="29">
        <v>15000</v>
      </c>
      <c r="G20" s="29">
        <v>14246.7</v>
      </c>
      <c r="H20" s="29">
        <v>15159.6</v>
      </c>
      <c r="I20" s="29">
        <v>10639.2</v>
      </c>
      <c r="J20" s="29">
        <v>19002.2</v>
      </c>
      <c r="K20" s="29">
        <v>17729</v>
      </c>
      <c r="L20" s="29">
        <v>16649.8</v>
      </c>
    </row>
    <row r="21" spans="1:12" s="3" customFormat="1" ht="24" customHeight="1" thickBot="1">
      <c r="A21" s="98"/>
      <c r="B21" s="101"/>
      <c r="C21" s="101"/>
      <c r="D21" s="10" t="s">
        <v>99</v>
      </c>
      <c r="E21" s="29">
        <v>100</v>
      </c>
      <c r="F21" s="29">
        <v>100</v>
      </c>
      <c r="G21" s="29">
        <v>270</v>
      </c>
      <c r="H21" s="29">
        <v>200</v>
      </c>
      <c r="I21" s="29">
        <v>200</v>
      </c>
      <c r="J21" s="29">
        <v>200</v>
      </c>
      <c r="K21" s="29">
        <v>200</v>
      </c>
      <c r="L21" s="29">
        <v>200</v>
      </c>
    </row>
    <row r="22" spans="1:12" s="3" customFormat="1" ht="22.5" customHeight="1" thickBot="1">
      <c r="A22" s="75">
        <v>2</v>
      </c>
      <c r="B22" s="99" t="s">
        <v>46</v>
      </c>
      <c r="C22" s="99" t="s">
        <v>9</v>
      </c>
      <c r="D22" s="10" t="s">
        <v>94</v>
      </c>
      <c r="E22" s="29">
        <v>500</v>
      </c>
      <c r="F22" s="29">
        <v>600</v>
      </c>
      <c r="G22" s="29">
        <f>G23+G24+G25+G26</f>
        <v>200</v>
      </c>
      <c r="H22" s="29">
        <f t="shared" ref="H22:L22" si="11">H23+H24+H25+H26</f>
        <v>1768</v>
      </c>
      <c r="I22" s="29">
        <f t="shared" si="11"/>
        <v>200</v>
      </c>
      <c r="J22" s="29">
        <f t="shared" si="11"/>
        <v>500</v>
      </c>
      <c r="K22" s="29">
        <f t="shared" si="11"/>
        <v>500</v>
      </c>
      <c r="L22" s="29">
        <f t="shared" si="11"/>
        <v>500</v>
      </c>
    </row>
    <row r="23" spans="1:12" s="3" customFormat="1" ht="16.5" customHeight="1" thickBot="1">
      <c r="A23" s="82"/>
      <c r="B23" s="100"/>
      <c r="C23" s="100"/>
      <c r="D23" s="10" t="s">
        <v>76</v>
      </c>
      <c r="E23" s="29"/>
      <c r="F23" s="29"/>
      <c r="G23" s="29"/>
      <c r="H23" s="29"/>
      <c r="I23" s="29"/>
      <c r="J23" s="29"/>
      <c r="K23" s="29"/>
      <c r="L23" s="29"/>
    </row>
    <row r="24" spans="1:12" s="3" customFormat="1" ht="15.75" customHeight="1" thickBot="1">
      <c r="A24" s="82"/>
      <c r="B24" s="100"/>
      <c r="C24" s="100"/>
      <c r="D24" s="10" t="s">
        <v>63</v>
      </c>
      <c r="E24" s="29"/>
      <c r="F24" s="29"/>
      <c r="G24" s="29"/>
      <c r="H24" s="29"/>
      <c r="I24" s="29"/>
      <c r="J24" s="29"/>
      <c r="K24" s="29"/>
      <c r="L24" s="29"/>
    </row>
    <row r="25" spans="1:12" s="3" customFormat="1" ht="16.5" thickBot="1">
      <c r="A25" s="82"/>
      <c r="B25" s="100"/>
      <c r="C25" s="100"/>
      <c r="D25" s="7" t="s">
        <v>64</v>
      </c>
      <c r="E25" s="29">
        <v>500</v>
      </c>
      <c r="F25" s="29">
        <v>600</v>
      </c>
      <c r="G25" s="29">
        <v>200</v>
      </c>
      <c r="H25" s="29">
        <v>1768</v>
      </c>
      <c r="I25" s="29">
        <v>200</v>
      </c>
      <c r="J25" s="29">
        <v>500</v>
      </c>
      <c r="K25" s="29">
        <v>500</v>
      </c>
      <c r="L25" s="29">
        <v>500</v>
      </c>
    </row>
    <row r="26" spans="1:12" s="3" customFormat="1" ht="16.5" thickBot="1">
      <c r="A26" s="98"/>
      <c r="B26" s="101"/>
      <c r="C26" s="101"/>
      <c r="D26" s="7" t="s">
        <v>99</v>
      </c>
      <c r="E26" s="29"/>
      <c r="F26" s="29"/>
      <c r="G26" s="29"/>
      <c r="H26" s="29"/>
      <c r="I26" s="29"/>
      <c r="J26" s="29"/>
      <c r="K26" s="29"/>
      <c r="L26" s="29"/>
    </row>
    <row r="27" spans="1:12" s="3" customFormat="1" ht="16.5" thickBot="1">
      <c r="A27" s="75">
        <v>3</v>
      </c>
      <c r="B27" s="99" t="s">
        <v>121</v>
      </c>
      <c r="C27" s="99" t="s">
        <v>9</v>
      </c>
      <c r="D27" s="10" t="s">
        <v>94</v>
      </c>
      <c r="E27" s="29">
        <v>816</v>
      </c>
      <c r="F27" s="29">
        <v>600</v>
      </c>
      <c r="G27" s="29">
        <f>G31+G30+G29</f>
        <v>1152.8</v>
      </c>
      <c r="H27" s="29">
        <f>H30+H29+H28</f>
        <v>1435.1</v>
      </c>
      <c r="I27" s="29">
        <f t="shared" ref="I27:L27" si="12">I30+I29+I28</f>
        <v>4247.7000000000007</v>
      </c>
      <c r="J27" s="29">
        <f t="shared" si="12"/>
        <v>1774.5</v>
      </c>
      <c r="K27" s="29">
        <f t="shared" si="12"/>
        <v>1774.5</v>
      </c>
      <c r="L27" s="29">
        <f t="shared" si="12"/>
        <v>0</v>
      </c>
    </row>
    <row r="28" spans="1:12" s="3" customFormat="1" ht="16.5" thickBot="1">
      <c r="A28" s="82"/>
      <c r="B28" s="100"/>
      <c r="C28" s="100"/>
      <c r="D28" s="10" t="s">
        <v>76</v>
      </c>
      <c r="E28" s="29"/>
      <c r="F28" s="29"/>
      <c r="G28" s="29"/>
      <c r="H28" s="29"/>
      <c r="I28" s="29"/>
      <c r="J28" s="29"/>
      <c r="K28" s="29"/>
      <c r="L28" s="29"/>
    </row>
    <row r="29" spans="1:12" s="3" customFormat="1" ht="16.5" customHeight="1" thickBot="1">
      <c r="A29" s="82"/>
      <c r="B29" s="100"/>
      <c r="C29" s="100"/>
      <c r="D29" s="10" t="s">
        <v>63</v>
      </c>
      <c r="E29" s="29">
        <v>775</v>
      </c>
      <c r="F29" s="29"/>
      <c r="G29" s="29">
        <v>1095.2</v>
      </c>
      <c r="H29" s="29">
        <v>1363.3</v>
      </c>
      <c r="I29" s="29">
        <v>2648.8</v>
      </c>
      <c r="J29" s="29"/>
      <c r="K29" s="29"/>
      <c r="L29" s="29"/>
    </row>
    <row r="30" spans="1:12" s="3" customFormat="1" ht="16.5" thickBot="1">
      <c r="A30" s="82"/>
      <c r="B30" s="100"/>
      <c r="C30" s="100"/>
      <c r="D30" s="7" t="s">
        <v>64</v>
      </c>
      <c r="E30" s="29">
        <v>41</v>
      </c>
      <c r="F30" s="29">
        <v>600</v>
      </c>
      <c r="G30" s="29">
        <v>57.6</v>
      </c>
      <c r="H30" s="29">
        <v>71.8</v>
      </c>
      <c r="I30" s="29">
        <v>1598.9</v>
      </c>
      <c r="J30" s="29">
        <v>1774.5</v>
      </c>
      <c r="K30" s="29">
        <v>1774.5</v>
      </c>
      <c r="L30" s="29"/>
    </row>
    <row r="31" spans="1:12" s="3" customFormat="1" ht="16.5" thickBot="1">
      <c r="A31" s="98"/>
      <c r="B31" s="101"/>
      <c r="C31" s="101"/>
      <c r="D31" s="7" t="s">
        <v>99</v>
      </c>
      <c r="E31" s="29"/>
      <c r="F31" s="29"/>
      <c r="G31" s="29"/>
      <c r="H31" s="29"/>
      <c r="I31" s="29"/>
      <c r="J31" s="29"/>
      <c r="K31" s="29"/>
      <c r="L31" s="29"/>
    </row>
    <row r="32" spans="1:12" s="3" customFormat="1" ht="24.75" customHeight="1" thickBot="1">
      <c r="A32" s="75">
        <v>4</v>
      </c>
      <c r="B32" s="91" t="s">
        <v>163</v>
      </c>
      <c r="C32" s="99" t="s">
        <v>9</v>
      </c>
      <c r="D32" s="10" t="s">
        <v>94</v>
      </c>
      <c r="E32" s="29">
        <v>400</v>
      </c>
      <c r="F32" s="29">
        <v>400</v>
      </c>
      <c r="G32" s="29">
        <f>G35</f>
        <v>400</v>
      </c>
      <c r="H32" s="29">
        <f>H33+H34+H35</f>
        <v>369.3</v>
      </c>
      <c r="I32" s="29">
        <f t="shared" ref="I32:L32" si="13">I33+I34+I35</f>
        <v>483</v>
      </c>
      <c r="J32" s="29">
        <f t="shared" si="13"/>
        <v>716.7</v>
      </c>
      <c r="K32" s="29">
        <f t="shared" si="13"/>
        <v>716.7</v>
      </c>
      <c r="L32" s="29">
        <f t="shared" si="13"/>
        <v>716.7</v>
      </c>
    </row>
    <row r="33" spans="1:12" s="3" customFormat="1" ht="13.5" customHeight="1" thickBot="1">
      <c r="A33" s="82"/>
      <c r="B33" s="92"/>
      <c r="C33" s="100"/>
      <c r="D33" s="10" t="s">
        <v>76</v>
      </c>
      <c r="E33" s="29"/>
      <c r="F33" s="29"/>
      <c r="G33" s="29"/>
      <c r="H33" s="29"/>
      <c r="I33" s="29"/>
      <c r="J33" s="29"/>
      <c r="K33" s="29"/>
      <c r="L33" s="29"/>
    </row>
    <row r="34" spans="1:12" s="3" customFormat="1" ht="16.5" thickBot="1">
      <c r="A34" s="82"/>
      <c r="B34" s="92"/>
      <c r="C34" s="100"/>
      <c r="D34" s="10" t="s">
        <v>63</v>
      </c>
      <c r="E34" s="29"/>
      <c r="F34" s="29"/>
      <c r="G34" s="29"/>
      <c r="H34" s="29"/>
      <c r="I34" s="29"/>
      <c r="J34" s="29"/>
      <c r="K34" s="29"/>
      <c r="L34" s="29"/>
    </row>
    <row r="35" spans="1:12" s="3" customFormat="1" ht="15" customHeight="1" thickBot="1">
      <c r="A35" s="98"/>
      <c r="B35" s="93"/>
      <c r="C35" s="101"/>
      <c r="D35" s="18" t="s">
        <v>64</v>
      </c>
      <c r="E35" s="33">
        <v>400</v>
      </c>
      <c r="F35" s="33">
        <v>400</v>
      </c>
      <c r="G35" s="33">
        <v>400</v>
      </c>
      <c r="H35" s="33">
        <v>369.3</v>
      </c>
      <c r="I35" s="33">
        <v>483</v>
      </c>
      <c r="J35" s="33">
        <v>716.7</v>
      </c>
      <c r="K35" s="33">
        <v>716.7</v>
      </c>
      <c r="L35" s="33">
        <v>716.7</v>
      </c>
    </row>
    <row r="36" spans="1:12" s="3" customFormat="1" ht="30" customHeight="1">
      <c r="A36" s="75">
        <v>5</v>
      </c>
      <c r="B36" s="99" t="s">
        <v>24</v>
      </c>
      <c r="C36" s="122" t="s">
        <v>122</v>
      </c>
      <c r="D36" s="127" t="s">
        <v>94</v>
      </c>
      <c r="E36" s="125">
        <v>417.4</v>
      </c>
      <c r="F36" s="125">
        <v>543.6</v>
      </c>
      <c r="G36" s="125">
        <f>G39</f>
        <v>480.4</v>
      </c>
      <c r="H36" s="125">
        <f>H38+H39+H40</f>
        <v>684</v>
      </c>
      <c r="I36" s="34">
        <f>I39</f>
        <v>800</v>
      </c>
      <c r="J36" s="34">
        <f>J39</f>
        <v>800</v>
      </c>
      <c r="K36" s="34">
        <f>K39</f>
        <v>800</v>
      </c>
      <c r="L36" s="125">
        <f>L39</f>
        <v>800</v>
      </c>
    </row>
    <row r="37" spans="1:12" s="3" customFormat="1" ht="1.5" hidden="1" customHeight="1" thickBot="1">
      <c r="A37" s="82"/>
      <c r="B37" s="100"/>
      <c r="C37" s="123"/>
      <c r="D37" s="127"/>
      <c r="E37" s="125"/>
      <c r="F37" s="125"/>
      <c r="G37" s="125"/>
      <c r="H37" s="125"/>
      <c r="I37" s="34"/>
      <c r="J37" s="34"/>
      <c r="K37" s="34"/>
      <c r="L37" s="125"/>
    </row>
    <row r="38" spans="1:12" s="3" customFormat="1" ht="16.5" hidden="1" customHeight="1" thickBot="1">
      <c r="A38" s="82"/>
      <c r="B38" s="100"/>
      <c r="C38" s="123"/>
      <c r="D38" s="32" t="s">
        <v>76</v>
      </c>
      <c r="E38" s="34"/>
      <c r="F38" s="34"/>
      <c r="G38" s="34"/>
      <c r="H38" s="34"/>
      <c r="I38" s="34"/>
      <c r="J38" s="34"/>
      <c r="K38" s="34"/>
      <c r="L38" s="34"/>
    </row>
    <row r="39" spans="1:12" s="3" customFormat="1" ht="30" customHeight="1">
      <c r="A39" s="82"/>
      <c r="B39" s="100"/>
      <c r="C39" s="123"/>
      <c r="D39" s="32" t="s">
        <v>63</v>
      </c>
      <c r="E39" s="34">
        <v>417.4</v>
      </c>
      <c r="F39" s="34">
        <v>543.6</v>
      </c>
      <c r="G39" s="34">
        <v>480.4</v>
      </c>
      <c r="H39" s="34">
        <v>684</v>
      </c>
      <c r="I39" s="34">
        <v>800</v>
      </c>
      <c r="J39" s="34">
        <v>800</v>
      </c>
      <c r="K39" s="34">
        <v>800</v>
      </c>
      <c r="L39" s="34">
        <v>800</v>
      </c>
    </row>
    <row r="40" spans="1:12" s="3" customFormat="1" ht="39" customHeight="1" thickBot="1">
      <c r="A40" s="98"/>
      <c r="B40" s="101"/>
      <c r="C40" s="124"/>
      <c r="D40" s="32" t="s">
        <v>64</v>
      </c>
      <c r="E40" s="34"/>
      <c r="F40" s="34"/>
      <c r="G40" s="34"/>
      <c r="H40" s="34"/>
      <c r="I40" s="34"/>
      <c r="J40" s="34"/>
      <c r="K40" s="34"/>
      <c r="L40" s="34"/>
    </row>
    <row r="41" spans="1:12" s="3" customFormat="1" ht="18.75">
      <c r="A41" s="17"/>
      <c r="B41"/>
      <c r="C41"/>
      <c r="D41"/>
      <c r="E41"/>
      <c r="F41"/>
      <c r="G41"/>
      <c r="H41"/>
      <c r="I41"/>
      <c r="J41"/>
      <c r="K41"/>
      <c r="L41"/>
    </row>
    <row r="42" spans="1:12" s="3" customFormat="1" ht="18.75">
      <c r="A42" s="17"/>
      <c r="B42"/>
      <c r="C42"/>
      <c r="D42"/>
      <c r="E42"/>
      <c r="F42"/>
      <c r="G42"/>
      <c r="H42"/>
      <c r="I42"/>
      <c r="J42"/>
      <c r="K42"/>
      <c r="L42"/>
    </row>
    <row r="43" spans="1:12" s="3" customFormat="1" ht="18.75">
      <c r="A43" s="17"/>
      <c r="B43"/>
      <c r="C43"/>
      <c r="D43"/>
      <c r="E43"/>
      <c r="F43"/>
      <c r="G43"/>
      <c r="H43"/>
      <c r="I43"/>
      <c r="J43"/>
      <c r="K43"/>
      <c r="L43"/>
    </row>
    <row r="44" spans="1:12" s="3" customFormat="1"/>
    <row r="45" spans="1:12" s="3" customFormat="1"/>
    <row r="46" spans="1:12" s="3" customFormat="1"/>
    <row r="47" spans="1:12" s="3" customFormat="1"/>
    <row r="48" spans="1:12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</sheetData>
  <mergeCells count="37">
    <mergeCell ref="L36:L37"/>
    <mergeCell ref="E3:L3"/>
    <mergeCell ref="D36:D37"/>
    <mergeCell ref="E36:E37"/>
    <mergeCell ref="H36:H37"/>
    <mergeCell ref="A36:A40"/>
    <mergeCell ref="B36:B40"/>
    <mergeCell ref="C36:C40"/>
    <mergeCell ref="F36:F37"/>
    <mergeCell ref="G36:G37"/>
    <mergeCell ref="A27:A31"/>
    <mergeCell ref="B27:B31"/>
    <mergeCell ref="C27:C31"/>
    <mergeCell ref="A32:A35"/>
    <mergeCell ref="C32:C35"/>
    <mergeCell ref="B32:B35"/>
    <mergeCell ref="A18:A21"/>
    <mergeCell ref="B18:B21"/>
    <mergeCell ref="C18:C21"/>
    <mergeCell ref="A22:A26"/>
    <mergeCell ref="B22:B26"/>
    <mergeCell ref="C22:C26"/>
    <mergeCell ref="A10:A14"/>
    <mergeCell ref="B10:B14"/>
    <mergeCell ref="C10:C14"/>
    <mergeCell ref="A15:A17"/>
    <mergeCell ref="B15:B17"/>
    <mergeCell ref="C15:C17"/>
    <mergeCell ref="A5:A9"/>
    <mergeCell ref="B5:B9"/>
    <mergeCell ref="C5:C9"/>
    <mergeCell ref="A1:J1"/>
    <mergeCell ref="A2:L2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3"/>
  <sheetViews>
    <sheetView view="pageBreakPreview" zoomScaleSheetLayoutView="100" workbookViewId="0">
      <selection activeCell="F20" sqref="F20"/>
    </sheetView>
  </sheetViews>
  <sheetFormatPr defaultRowHeight="15.75"/>
  <cols>
    <col min="1" max="1" width="9.140625" style="1"/>
    <col min="2" max="2" width="37.140625" style="1" customWidth="1"/>
    <col min="3" max="3" width="13.85546875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15.75" customHeight="1">
      <c r="A1" s="130" t="s">
        <v>123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21" customHeight="1" thickBo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2"/>
    </row>
    <row r="3" spans="1:13" ht="16.5" thickBot="1">
      <c r="A3" s="120" t="s">
        <v>124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3" ht="16.5" customHeight="1" thickBot="1">
      <c r="A4" s="99" t="s">
        <v>96</v>
      </c>
      <c r="B4" s="99" t="s">
        <v>97</v>
      </c>
      <c r="C4" s="99" t="s">
        <v>107</v>
      </c>
      <c r="D4" s="99" t="s">
        <v>98</v>
      </c>
      <c r="E4" s="129" t="s">
        <v>68</v>
      </c>
      <c r="F4" s="126"/>
      <c r="G4" s="126"/>
      <c r="H4" s="126"/>
      <c r="I4" s="126"/>
      <c r="J4" s="126"/>
      <c r="K4" s="126"/>
      <c r="L4" s="126"/>
    </row>
    <row r="5" spans="1:13" ht="25.5" customHeight="1" thickBot="1">
      <c r="A5" s="101"/>
      <c r="B5" s="101"/>
      <c r="C5" s="101"/>
      <c r="D5" s="101"/>
      <c r="E5" s="7" t="s">
        <v>164</v>
      </c>
      <c r="F5" s="7" t="s">
        <v>165</v>
      </c>
      <c r="G5" s="7" t="s">
        <v>166</v>
      </c>
      <c r="H5" s="7" t="s">
        <v>167</v>
      </c>
      <c r="I5" s="7" t="s">
        <v>168</v>
      </c>
      <c r="J5" s="7" t="s">
        <v>3</v>
      </c>
      <c r="K5" s="7" t="s">
        <v>4</v>
      </c>
      <c r="L5" s="7" t="s">
        <v>5</v>
      </c>
    </row>
    <row r="6" spans="1:13" ht="25.5" customHeight="1" thickBot="1">
      <c r="A6" s="91"/>
      <c r="B6" s="91" t="s">
        <v>48</v>
      </c>
      <c r="C6" s="91" t="s">
        <v>177</v>
      </c>
      <c r="D6" s="10" t="s">
        <v>94</v>
      </c>
      <c r="E6" s="7">
        <f>SUM(E7:E9)</f>
        <v>2772.8999999999996</v>
      </c>
      <c r="F6" s="7">
        <f t="shared" ref="F6:L6" si="0">SUM(F7:F9)</f>
        <v>3755.6</v>
      </c>
      <c r="G6" s="7">
        <f t="shared" si="0"/>
        <v>77.599999999999994</v>
      </c>
      <c r="H6" s="7">
        <f t="shared" si="0"/>
        <v>5356</v>
      </c>
      <c r="I6" s="7">
        <f t="shared" si="0"/>
        <v>7464.3</v>
      </c>
      <c r="J6" s="7">
        <f t="shared" si="0"/>
        <v>7026.6</v>
      </c>
      <c r="K6" s="7">
        <f t="shared" si="0"/>
        <v>7026.6</v>
      </c>
      <c r="L6" s="7">
        <f t="shared" si="0"/>
        <v>7026.6</v>
      </c>
    </row>
    <row r="7" spans="1:13" ht="25.5" customHeight="1" thickBot="1">
      <c r="A7" s="92"/>
      <c r="B7" s="92"/>
      <c r="C7" s="92"/>
      <c r="D7" s="10" t="s">
        <v>76</v>
      </c>
      <c r="E7" s="7">
        <f>E11+E15</f>
        <v>1336.8</v>
      </c>
      <c r="F7" s="7">
        <f t="shared" ref="F7:L7" si="1">F11+F15</f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</row>
    <row r="8" spans="1:13" ht="25.5" customHeight="1" thickBot="1">
      <c r="A8" s="92"/>
      <c r="B8" s="92"/>
      <c r="C8" s="92"/>
      <c r="D8" s="10" t="s">
        <v>63</v>
      </c>
      <c r="E8" s="7">
        <f>E12+E16</f>
        <v>1436.1</v>
      </c>
      <c r="F8" s="7">
        <f t="shared" ref="F8:L8" si="2">F12+F16</f>
        <v>3455.6</v>
      </c>
      <c r="G8" s="7">
        <f t="shared" si="2"/>
        <v>0</v>
      </c>
      <c r="H8" s="7">
        <f t="shared" si="2"/>
        <v>5356</v>
      </c>
      <c r="I8" s="7">
        <f t="shared" si="2"/>
        <v>6464.3</v>
      </c>
      <c r="J8" s="7">
        <f t="shared" si="2"/>
        <v>6026.6</v>
      </c>
      <c r="K8" s="7">
        <f t="shared" si="2"/>
        <v>6026.6</v>
      </c>
      <c r="L8" s="7">
        <f t="shared" si="2"/>
        <v>6026.6</v>
      </c>
    </row>
    <row r="9" spans="1:13" ht="25.5" customHeight="1" thickBot="1">
      <c r="A9" s="93"/>
      <c r="B9" s="93"/>
      <c r="C9" s="93"/>
      <c r="D9" s="7" t="s">
        <v>64</v>
      </c>
      <c r="E9" s="7">
        <f>E13+E17</f>
        <v>0</v>
      </c>
      <c r="F9" s="7">
        <f t="shared" ref="F9:L9" si="3">F13+F17</f>
        <v>300</v>
      </c>
      <c r="G9" s="7">
        <f t="shared" si="3"/>
        <v>77.599999999999994</v>
      </c>
      <c r="H9" s="7">
        <f t="shared" si="3"/>
        <v>0</v>
      </c>
      <c r="I9" s="7">
        <f t="shared" si="3"/>
        <v>1000</v>
      </c>
      <c r="J9" s="7">
        <f t="shared" si="3"/>
        <v>1000</v>
      </c>
      <c r="K9" s="7">
        <f t="shared" si="3"/>
        <v>1000</v>
      </c>
      <c r="L9" s="7">
        <f t="shared" si="3"/>
        <v>1000</v>
      </c>
    </row>
    <row r="10" spans="1:13" ht="16.5" thickBot="1">
      <c r="A10" s="99">
        <v>1</v>
      </c>
      <c r="B10" s="99" t="s">
        <v>48</v>
      </c>
      <c r="C10" s="99" t="s">
        <v>50</v>
      </c>
      <c r="D10" s="10" t="s">
        <v>94</v>
      </c>
      <c r="E10" s="7">
        <f>E11+E12</f>
        <v>2772.8999999999996</v>
      </c>
      <c r="F10" s="7">
        <f>F11+F12</f>
        <v>3455.6</v>
      </c>
      <c r="G10" s="7">
        <f t="shared" ref="G10:L10" si="4">G11+G12</f>
        <v>0</v>
      </c>
      <c r="H10" s="7">
        <f t="shared" si="4"/>
        <v>5356</v>
      </c>
      <c r="I10" s="7">
        <f t="shared" si="4"/>
        <v>6464.3</v>
      </c>
      <c r="J10" s="7">
        <f t="shared" si="4"/>
        <v>6026.6</v>
      </c>
      <c r="K10" s="7">
        <f t="shared" si="4"/>
        <v>6026.6</v>
      </c>
      <c r="L10" s="7">
        <f t="shared" si="4"/>
        <v>6026.6</v>
      </c>
    </row>
    <row r="11" spans="1:13" s="3" customFormat="1" ht="15.75" customHeight="1" thickBot="1">
      <c r="A11" s="100"/>
      <c r="B11" s="100"/>
      <c r="C11" s="100"/>
      <c r="D11" s="10" t="s">
        <v>76</v>
      </c>
      <c r="E11" s="7">
        <v>1336.8</v>
      </c>
      <c r="F11" s="7"/>
      <c r="G11" s="7"/>
      <c r="H11" s="7"/>
      <c r="I11" s="7"/>
      <c r="J11" s="7"/>
      <c r="K11" s="7"/>
      <c r="L11" s="7"/>
    </row>
    <row r="12" spans="1:13" s="3" customFormat="1" ht="16.5" thickBot="1">
      <c r="A12" s="100"/>
      <c r="B12" s="100"/>
      <c r="C12" s="100"/>
      <c r="D12" s="10" t="s">
        <v>63</v>
      </c>
      <c r="E12" s="7">
        <v>1436.1</v>
      </c>
      <c r="F12" s="7">
        <v>3455.6</v>
      </c>
      <c r="G12" s="7"/>
      <c r="H12" s="7">
        <v>5356</v>
      </c>
      <c r="I12" s="7">
        <v>6464.3</v>
      </c>
      <c r="J12" s="7">
        <v>6026.6</v>
      </c>
      <c r="K12" s="7">
        <v>6026.6</v>
      </c>
      <c r="L12" s="7">
        <v>6026.6</v>
      </c>
    </row>
    <row r="13" spans="1:13" s="3" customFormat="1" ht="16.5" thickBot="1">
      <c r="A13" s="101"/>
      <c r="B13" s="101"/>
      <c r="C13" s="101"/>
      <c r="D13" s="7" t="s">
        <v>64</v>
      </c>
      <c r="E13" s="7"/>
      <c r="F13" s="7"/>
      <c r="G13" s="7"/>
      <c r="H13" s="7"/>
      <c r="I13" s="7"/>
      <c r="J13" s="7"/>
      <c r="K13" s="7"/>
      <c r="L13" s="7"/>
    </row>
    <row r="14" spans="1:13" s="4" customFormat="1" ht="27" customHeight="1" thickBot="1">
      <c r="A14" s="99">
        <v>2</v>
      </c>
      <c r="B14" s="99" t="s">
        <v>49</v>
      </c>
      <c r="C14" s="99" t="s">
        <v>125</v>
      </c>
      <c r="D14" s="10" t="s">
        <v>94</v>
      </c>
      <c r="E14" s="7"/>
      <c r="F14" s="7">
        <f>F17</f>
        <v>300</v>
      </c>
      <c r="G14" s="7">
        <f t="shared" ref="G14:L14" si="5">G17</f>
        <v>77.599999999999994</v>
      </c>
      <c r="H14" s="7">
        <f t="shared" si="5"/>
        <v>0</v>
      </c>
      <c r="I14" s="7">
        <f t="shared" si="5"/>
        <v>1000</v>
      </c>
      <c r="J14" s="7">
        <f t="shared" si="5"/>
        <v>1000</v>
      </c>
      <c r="K14" s="7">
        <f t="shared" si="5"/>
        <v>1000</v>
      </c>
      <c r="L14" s="7">
        <f t="shared" si="5"/>
        <v>1000</v>
      </c>
    </row>
    <row r="15" spans="1:13" s="3" customFormat="1" ht="16.5" thickBot="1">
      <c r="A15" s="100"/>
      <c r="B15" s="100"/>
      <c r="C15" s="100"/>
      <c r="D15" s="10" t="s">
        <v>76</v>
      </c>
      <c r="E15" s="7"/>
      <c r="F15" s="7"/>
      <c r="G15" s="7"/>
      <c r="H15" s="7"/>
      <c r="I15" s="7"/>
      <c r="J15" s="7"/>
      <c r="K15" s="7"/>
      <c r="L15" s="7"/>
    </row>
    <row r="16" spans="1:13" s="3" customFormat="1" ht="16.5" thickBot="1">
      <c r="A16" s="100"/>
      <c r="B16" s="100"/>
      <c r="C16" s="100"/>
      <c r="D16" s="10" t="s">
        <v>63</v>
      </c>
      <c r="E16" s="7"/>
      <c r="F16" s="7"/>
      <c r="G16" s="7"/>
      <c r="H16" s="7"/>
      <c r="I16" s="7"/>
      <c r="J16" s="7"/>
      <c r="K16" s="7"/>
      <c r="L16" s="7"/>
    </row>
    <row r="17" spans="1:12" s="3" customFormat="1" ht="16.5" thickBot="1">
      <c r="A17" s="101"/>
      <c r="B17" s="101"/>
      <c r="C17" s="101"/>
      <c r="D17" s="7" t="s">
        <v>64</v>
      </c>
      <c r="E17" s="7"/>
      <c r="F17" s="7">
        <v>300</v>
      </c>
      <c r="G17" s="10">
        <v>77.599999999999994</v>
      </c>
      <c r="H17" s="7"/>
      <c r="I17" s="7">
        <v>1000</v>
      </c>
      <c r="J17" s="7">
        <v>1000</v>
      </c>
      <c r="K17" s="7">
        <v>1000</v>
      </c>
      <c r="L17" s="7">
        <v>1000</v>
      </c>
    </row>
    <row r="18" spans="1:12" s="3" customFormat="1"/>
    <row r="19" spans="1:12" s="3" customFormat="1">
      <c r="B19" s="128"/>
      <c r="C19" s="128"/>
      <c r="D19" s="128"/>
      <c r="E19" s="128"/>
    </row>
    <row r="20" spans="1:12" s="3" customFormat="1"/>
    <row r="21" spans="1:12" s="3" customFormat="1">
      <c r="B21" s="128"/>
      <c r="C21" s="128"/>
    </row>
    <row r="22" spans="1:12" s="3" customFormat="1"/>
    <row r="23" spans="1:12" s="3" customFormat="1"/>
    <row r="24" spans="1:12" s="3" customFormat="1"/>
    <row r="25" spans="1:12" s="3" customFormat="1"/>
    <row r="26" spans="1:12" s="3" customFormat="1"/>
    <row r="27" spans="1:12" s="3" customFormat="1"/>
    <row r="28" spans="1:12" s="3" customFormat="1"/>
    <row r="29" spans="1:12" s="3" customFormat="1"/>
    <row r="30" spans="1:12" s="3" customFormat="1"/>
    <row r="31" spans="1:12" s="3" customFormat="1"/>
    <row r="32" spans="1:1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</sheetData>
  <mergeCells count="18">
    <mergeCell ref="A1:L2"/>
    <mergeCell ref="B19:E19"/>
    <mergeCell ref="B21:C21"/>
    <mergeCell ref="A3:L3"/>
    <mergeCell ref="A4:A5"/>
    <mergeCell ref="B4:B5"/>
    <mergeCell ref="C4:C5"/>
    <mergeCell ref="E4:L4"/>
    <mergeCell ref="A14:A17"/>
    <mergeCell ref="B14:B17"/>
    <mergeCell ref="C14:C17"/>
    <mergeCell ref="D4:D5"/>
    <mergeCell ref="A10:A13"/>
    <mergeCell ref="B10:B13"/>
    <mergeCell ref="C10:C13"/>
    <mergeCell ref="A6:A9"/>
    <mergeCell ref="B6:B9"/>
    <mergeCell ref="C6:C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16"/>
  <sheetViews>
    <sheetView view="pageBreakPreview" zoomScaleSheetLayoutView="100" workbookViewId="0">
      <selection activeCell="B22" sqref="B22:E22"/>
    </sheetView>
  </sheetViews>
  <sheetFormatPr defaultRowHeight="15.75"/>
  <cols>
    <col min="1" max="1" width="9.140625" style="1"/>
    <col min="2" max="2" width="37.140625" style="1" customWidth="1"/>
    <col min="3" max="3" width="16.5703125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51.75" customHeight="1" thickBot="1">
      <c r="A1" s="131" t="s">
        <v>126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ht="15.75" customHeight="1" thickBot="1">
      <c r="A2" s="120" t="s">
        <v>127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2"/>
    </row>
    <row r="3" spans="1:13" ht="16.5" customHeight="1" thickBot="1">
      <c r="A3" s="99" t="s">
        <v>96</v>
      </c>
      <c r="B3" s="99" t="s">
        <v>97</v>
      </c>
      <c r="C3" s="99" t="s">
        <v>107</v>
      </c>
      <c r="D3" s="99" t="s">
        <v>98</v>
      </c>
      <c r="E3" s="129" t="s">
        <v>68</v>
      </c>
      <c r="F3" s="126"/>
      <c r="G3" s="126"/>
      <c r="H3" s="126"/>
      <c r="I3" s="126"/>
      <c r="J3" s="126"/>
      <c r="K3" s="126"/>
      <c r="L3" s="126"/>
    </row>
    <row r="4" spans="1:13" ht="37.5" customHeight="1" thickBot="1">
      <c r="A4" s="101"/>
      <c r="B4" s="101"/>
      <c r="C4" s="101"/>
      <c r="D4" s="101"/>
      <c r="E4" s="7" t="s">
        <v>164</v>
      </c>
      <c r="F4" s="7" t="s">
        <v>165</v>
      </c>
      <c r="G4" s="7" t="s">
        <v>166</v>
      </c>
      <c r="H4" s="7" t="s">
        <v>167</v>
      </c>
      <c r="I4" s="7" t="s">
        <v>168</v>
      </c>
      <c r="J4" s="7" t="s">
        <v>3</v>
      </c>
      <c r="K4" s="7" t="s">
        <v>4</v>
      </c>
      <c r="L4" s="7" t="s">
        <v>5</v>
      </c>
    </row>
    <row r="5" spans="1:13" ht="24.75" customHeight="1" thickBot="1">
      <c r="A5" s="91"/>
      <c r="B5" s="91" t="s">
        <v>174</v>
      </c>
      <c r="C5" s="91" t="s">
        <v>177</v>
      </c>
      <c r="D5" s="10" t="s">
        <v>94</v>
      </c>
      <c r="E5" s="36">
        <f>SUM(E6:E8)</f>
        <v>300</v>
      </c>
      <c r="F5" s="36">
        <f t="shared" ref="F5:L5" si="0">SUM(F6:F8)</f>
        <v>300</v>
      </c>
      <c r="G5" s="36">
        <f t="shared" si="0"/>
        <v>184.3</v>
      </c>
      <c r="H5" s="36">
        <f t="shared" si="0"/>
        <v>328.5</v>
      </c>
      <c r="I5" s="36">
        <f t="shared" si="0"/>
        <v>350</v>
      </c>
      <c r="J5" s="36">
        <f t="shared" si="0"/>
        <v>400</v>
      </c>
      <c r="K5" s="36">
        <f t="shared" si="0"/>
        <v>550</v>
      </c>
      <c r="L5" s="36">
        <f t="shared" si="0"/>
        <v>550</v>
      </c>
    </row>
    <row r="6" spans="1:13" ht="23.25" customHeight="1" thickBot="1">
      <c r="A6" s="92"/>
      <c r="B6" s="92"/>
      <c r="C6" s="92"/>
      <c r="D6" s="10" t="s">
        <v>76</v>
      </c>
      <c r="E6" s="36"/>
      <c r="F6" s="36"/>
      <c r="G6" s="7"/>
      <c r="H6" s="7"/>
      <c r="I6" s="7"/>
      <c r="J6" s="7"/>
      <c r="K6" s="7"/>
      <c r="L6" s="7"/>
    </row>
    <row r="7" spans="1:13" ht="18" customHeight="1" thickBot="1">
      <c r="A7" s="92"/>
      <c r="B7" s="92"/>
      <c r="C7" s="92"/>
      <c r="D7" s="10" t="s">
        <v>63</v>
      </c>
      <c r="E7" s="7"/>
      <c r="F7" s="7"/>
      <c r="G7" s="7"/>
      <c r="H7" s="7"/>
      <c r="I7" s="7"/>
      <c r="J7" s="7"/>
      <c r="K7" s="7"/>
      <c r="L7" s="7"/>
    </row>
    <row r="8" spans="1:13" ht="15" customHeight="1" thickBot="1">
      <c r="A8" s="93"/>
      <c r="B8" s="93"/>
      <c r="C8" s="93"/>
      <c r="D8" s="7" t="s">
        <v>64</v>
      </c>
      <c r="E8" s="36">
        <f>E12+E16+E18</f>
        <v>300</v>
      </c>
      <c r="F8" s="36">
        <f t="shared" ref="F8:L8" si="1">F12+F16+F18</f>
        <v>300</v>
      </c>
      <c r="G8" s="36">
        <f t="shared" si="1"/>
        <v>184.3</v>
      </c>
      <c r="H8" s="36">
        <f t="shared" si="1"/>
        <v>328.5</v>
      </c>
      <c r="I8" s="36">
        <f t="shared" si="1"/>
        <v>350</v>
      </c>
      <c r="J8" s="36">
        <f t="shared" si="1"/>
        <v>400</v>
      </c>
      <c r="K8" s="36">
        <f t="shared" si="1"/>
        <v>550</v>
      </c>
      <c r="L8" s="36">
        <f t="shared" si="1"/>
        <v>550</v>
      </c>
    </row>
    <row r="9" spans="1:13" ht="16.5" thickBot="1">
      <c r="A9" s="99">
        <v>1</v>
      </c>
      <c r="B9" s="102" t="s">
        <v>51</v>
      </c>
      <c r="C9" s="99" t="s">
        <v>50</v>
      </c>
      <c r="D9" s="10" t="s">
        <v>94</v>
      </c>
      <c r="E9" s="36">
        <v>300</v>
      </c>
      <c r="F9" s="36">
        <v>300</v>
      </c>
      <c r="G9" s="36">
        <f>G11+G12</f>
        <v>184.3</v>
      </c>
      <c r="H9" s="36">
        <f t="shared" ref="H9:L9" si="2">H11+H12</f>
        <v>328.5</v>
      </c>
      <c r="I9" s="36">
        <f t="shared" si="2"/>
        <v>350</v>
      </c>
      <c r="J9" s="36">
        <f t="shared" si="2"/>
        <v>400</v>
      </c>
      <c r="K9" s="36">
        <f t="shared" si="2"/>
        <v>550</v>
      </c>
      <c r="L9" s="36">
        <f t="shared" si="2"/>
        <v>550</v>
      </c>
    </row>
    <row r="10" spans="1:13" ht="16.5" thickBot="1">
      <c r="A10" s="100"/>
      <c r="B10" s="103"/>
      <c r="C10" s="100"/>
      <c r="D10" s="10" t="s">
        <v>76</v>
      </c>
      <c r="E10" s="36"/>
      <c r="F10" s="36"/>
      <c r="G10" s="36"/>
      <c r="H10" s="36"/>
      <c r="I10" s="36"/>
      <c r="J10" s="36"/>
      <c r="K10" s="36"/>
      <c r="L10" s="36"/>
    </row>
    <row r="11" spans="1:13" s="3" customFormat="1" ht="15.75" customHeight="1" thickBot="1">
      <c r="A11" s="100"/>
      <c r="B11" s="103"/>
      <c r="C11" s="100"/>
      <c r="D11" s="10" t="s">
        <v>63</v>
      </c>
      <c r="E11" s="36"/>
      <c r="F11" s="36"/>
      <c r="G11" s="36"/>
      <c r="H11" s="36"/>
      <c r="I11" s="36"/>
      <c r="J11" s="36"/>
      <c r="K11" s="36"/>
      <c r="L11" s="36"/>
    </row>
    <row r="12" spans="1:13" s="3" customFormat="1" ht="16.5" thickBot="1">
      <c r="A12" s="101"/>
      <c r="B12" s="104"/>
      <c r="C12" s="101"/>
      <c r="D12" s="7" t="s">
        <v>64</v>
      </c>
      <c r="E12" s="36">
        <v>300</v>
      </c>
      <c r="F12" s="36">
        <v>300</v>
      </c>
      <c r="G12" s="36">
        <v>184.3</v>
      </c>
      <c r="H12" s="36">
        <v>328.5</v>
      </c>
      <c r="I12" s="36">
        <v>350</v>
      </c>
      <c r="J12" s="36">
        <v>400</v>
      </c>
      <c r="K12" s="36">
        <v>550</v>
      </c>
      <c r="L12" s="36">
        <v>550</v>
      </c>
    </row>
    <row r="13" spans="1:13" s="3" customFormat="1" ht="16.5" thickBot="1">
      <c r="A13" s="99">
        <v>2</v>
      </c>
      <c r="B13" s="102" t="s">
        <v>52</v>
      </c>
      <c r="C13" s="99" t="s">
        <v>125</v>
      </c>
      <c r="D13" s="10" t="s">
        <v>94</v>
      </c>
      <c r="E13" s="36"/>
      <c r="F13" s="36"/>
      <c r="G13" s="36"/>
      <c r="H13" s="36"/>
      <c r="I13" s="36"/>
      <c r="J13" s="36"/>
      <c r="K13" s="36"/>
      <c r="L13" s="36"/>
    </row>
    <row r="14" spans="1:13" s="4" customFormat="1" ht="16.5" thickBot="1">
      <c r="A14" s="100"/>
      <c r="B14" s="103"/>
      <c r="C14" s="100"/>
      <c r="D14" s="10" t="s">
        <v>76</v>
      </c>
      <c r="E14" s="36"/>
      <c r="F14" s="36"/>
      <c r="G14" s="36"/>
      <c r="H14" s="36"/>
      <c r="I14" s="36"/>
      <c r="J14" s="36"/>
      <c r="K14" s="36"/>
      <c r="L14" s="36"/>
    </row>
    <row r="15" spans="1:13" s="3" customFormat="1" ht="16.5" thickBot="1">
      <c r="A15" s="100"/>
      <c r="B15" s="103"/>
      <c r="C15" s="100"/>
      <c r="D15" s="10" t="s">
        <v>63</v>
      </c>
      <c r="E15" s="36"/>
      <c r="F15" s="36"/>
      <c r="G15" s="36"/>
      <c r="H15" s="36"/>
      <c r="I15" s="36"/>
      <c r="J15" s="36"/>
      <c r="K15" s="36"/>
      <c r="L15" s="36"/>
    </row>
    <row r="16" spans="1:13" s="3" customFormat="1" ht="16.5" thickBot="1">
      <c r="A16" s="101"/>
      <c r="B16" s="104"/>
      <c r="C16" s="101"/>
      <c r="D16" s="7" t="s">
        <v>64</v>
      </c>
      <c r="E16" s="36"/>
      <c r="F16" s="36"/>
      <c r="G16" s="36"/>
      <c r="H16" s="36"/>
      <c r="I16" s="36"/>
      <c r="J16" s="36"/>
      <c r="K16" s="36"/>
      <c r="L16" s="36"/>
    </row>
    <row r="17" spans="1:12" s="3" customFormat="1" ht="16.5" thickBot="1">
      <c r="A17" s="133">
        <v>3</v>
      </c>
      <c r="B17" s="133" t="s">
        <v>53</v>
      </c>
      <c r="C17" s="133" t="s">
        <v>128</v>
      </c>
      <c r="D17" s="7" t="s">
        <v>94</v>
      </c>
      <c r="E17" s="36"/>
      <c r="F17" s="36"/>
      <c r="G17" s="36"/>
      <c r="H17" s="36"/>
      <c r="I17" s="36"/>
      <c r="J17" s="36"/>
      <c r="K17" s="36"/>
      <c r="L17" s="36"/>
    </row>
    <row r="18" spans="1:12" s="3" customFormat="1" ht="16.5" thickBot="1">
      <c r="A18" s="134"/>
      <c r="B18" s="134"/>
      <c r="C18" s="134"/>
      <c r="D18" s="7" t="s">
        <v>64</v>
      </c>
      <c r="E18" s="36"/>
      <c r="F18" s="36"/>
      <c r="G18" s="36"/>
      <c r="H18" s="36"/>
      <c r="I18" s="36"/>
      <c r="J18" s="36"/>
      <c r="K18" s="36"/>
      <c r="L18" s="36"/>
    </row>
    <row r="19" spans="1:12" s="3" customFormat="1" ht="16.5" thickBot="1">
      <c r="A19" s="135"/>
      <c r="B19" s="135"/>
      <c r="C19" s="135"/>
      <c r="D19" s="7" t="s">
        <v>99</v>
      </c>
      <c r="E19" s="7"/>
      <c r="F19" s="7"/>
      <c r="G19" s="7"/>
      <c r="H19" s="7"/>
      <c r="I19" s="36"/>
      <c r="J19" s="36"/>
      <c r="K19" s="36"/>
      <c r="L19" s="36"/>
    </row>
    <row r="20" spans="1:12" s="3" customFormat="1" ht="18.75">
      <c r="A20" s="17"/>
      <c r="B20"/>
      <c r="C20"/>
      <c r="D20"/>
      <c r="E20"/>
      <c r="F20"/>
      <c r="G20"/>
      <c r="H20"/>
      <c r="I20"/>
      <c r="J20"/>
      <c r="K20"/>
      <c r="L20"/>
    </row>
    <row r="21" spans="1:12" s="3" customFormat="1"/>
    <row r="22" spans="1:12" s="3" customFormat="1">
      <c r="B22" s="128"/>
      <c r="C22" s="128"/>
      <c r="D22" s="128"/>
      <c r="E22" s="128"/>
    </row>
    <row r="23" spans="1:12" s="3" customFormat="1"/>
    <row r="24" spans="1:12" s="3" customFormat="1">
      <c r="B24" s="128"/>
      <c r="C24" s="128"/>
    </row>
    <row r="25" spans="1:12" s="3" customFormat="1"/>
    <row r="26" spans="1:12" s="3" customFormat="1"/>
    <row r="27" spans="1:12" s="3" customFormat="1"/>
    <row r="28" spans="1:12" s="3" customFormat="1"/>
    <row r="29" spans="1:12" s="3" customFormat="1"/>
    <row r="30" spans="1:12" s="3" customFormat="1"/>
    <row r="31" spans="1:12" s="3" customFormat="1"/>
    <row r="32" spans="1:1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</sheetData>
  <mergeCells count="21">
    <mergeCell ref="A1:L1"/>
    <mergeCell ref="A17:A19"/>
    <mergeCell ref="B17:B19"/>
    <mergeCell ref="C17:C19"/>
    <mergeCell ref="A13:A16"/>
    <mergeCell ref="B13:B16"/>
    <mergeCell ref="C13:C16"/>
    <mergeCell ref="D3:D4"/>
    <mergeCell ref="A9:A12"/>
    <mergeCell ref="E3:L3"/>
    <mergeCell ref="A5:A8"/>
    <mergeCell ref="B5:B8"/>
    <mergeCell ref="C5:C8"/>
    <mergeCell ref="B22:E22"/>
    <mergeCell ref="B24:C24"/>
    <mergeCell ref="A2:L2"/>
    <mergeCell ref="A3:A4"/>
    <mergeCell ref="B3:B4"/>
    <mergeCell ref="C3:C4"/>
    <mergeCell ref="B9:B12"/>
    <mergeCell ref="C9:C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13"/>
  <sheetViews>
    <sheetView view="pageBreakPreview" zoomScaleSheetLayoutView="100" workbookViewId="0">
      <selection activeCell="G21" sqref="G21"/>
    </sheetView>
  </sheetViews>
  <sheetFormatPr defaultRowHeight="15.75"/>
  <cols>
    <col min="1" max="1" width="9.140625" style="1"/>
    <col min="2" max="2" width="37.140625" style="1" customWidth="1"/>
    <col min="3" max="3" width="14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34.5" customHeight="1" thickBot="1">
      <c r="A1" s="131" t="s">
        <v>129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ht="39.75" customHeight="1" thickBot="1">
      <c r="A2" s="120" t="s">
        <v>130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2"/>
    </row>
    <row r="3" spans="1:13" ht="16.5" customHeight="1" thickBot="1">
      <c r="A3" s="99" t="s">
        <v>96</v>
      </c>
      <c r="B3" s="99" t="s">
        <v>97</v>
      </c>
      <c r="C3" s="99" t="s">
        <v>107</v>
      </c>
      <c r="D3" s="99" t="s">
        <v>98</v>
      </c>
      <c r="E3" s="129" t="s">
        <v>68</v>
      </c>
      <c r="F3" s="126"/>
      <c r="G3" s="126"/>
      <c r="H3" s="126"/>
      <c r="I3" s="126"/>
      <c r="J3" s="126"/>
      <c r="K3" s="126"/>
      <c r="L3" s="126"/>
    </row>
    <row r="4" spans="1:13" ht="37.5" customHeight="1" thickBot="1">
      <c r="A4" s="101"/>
      <c r="B4" s="101"/>
      <c r="C4" s="101"/>
      <c r="D4" s="101"/>
      <c r="E4" s="7" t="s">
        <v>164</v>
      </c>
      <c r="F4" s="7" t="s">
        <v>165</v>
      </c>
      <c r="G4" s="7" t="s">
        <v>166</v>
      </c>
      <c r="H4" s="7" t="s">
        <v>167</v>
      </c>
      <c r="I4" s="7" t="s">
        <v>168</v>
      </c>
      <c r="J4" s="7" t="s">
        <v>3</v>
      </c>
      <c r="K4" s="7" t="s">
        <v>4</v>
      </c>
      <c r="L4" s="7" t="s">
        <v>5</v>
      </c>
    </row>
    <row r="5" spans="1:13" ht="25.5" customHeight="1" thickBot="1">
      <c r="A5" s="91"/>
      <c r="B5" s="91" t="s">
        <v>175</v>
      </c>
      <c r="C5" s="91" t="s">
        <v>177</v>
      </c>
      <c r="D5" s="10" t="s">
        <v>94</v>
      </c>
      <c r="E5" s="36">
        <f>SUM(E6:E8)</f>
        <v>596</v>
      </c>
      <c r="F5" s="36">
        <f t="shared" ref="F5:L5" si="0">SUM(F6:F8)</f>
        <v>800</v>
      </c>
      <c r="G5" s="36">
        <f t="shared" si="0"/>
        <v>689.7</v>
      </c>
      <c r="H5" s="36">
        <f t="shared" si="0"/>
        <v>683</v>
      </c>
      <c r="I5" s="36">
        <f t="shared" si="0"/>
        <v>224.8</v>
      </c>
      <c r="J5" s="36">
        <f t="shared" si="0"/>
        <v>303.29999999999995</v>
      </c>
      <c r="K5" s="36">
        <f t="shared" si="0"/>
        <v>303.29999999999995</v>
      </c>
      <c r="L5" s="36">
        <f t="shared" si="0"/>
        <v>303.29999999999995</v>
      </c>
    </row>
    <row r="6" spans="1:13" ht="21" customHeight="1" thickBot="1">
      <c r="A6" s="92"/>
      <c r="B6" s="92"/>
      <c r="C6" s="92"/>
      <c r="D6" s="10" t="s">
        <v>76</v>
      </c>
      <c r="E6" s="36"/>
      <c r="F6" s="36"/>
      <c r="G6" s="36"/>
      <c r="H6" s="36"/>
      <c r="I6" s="36"/>
      <c r="J6" s="36"/>
      <c r="K6" s="36"/>
      <c r="L6" s="36"/>
    </row>
    <row r="7" spans="1:13" ht="19.5" customHeight="1" thickBot="1">
      <c r="A7" s="92"/>
      <c r="B7" s="92"/>
      <c r="C7" s="92"/>
      <c r="D7" s="10" t="s">
        <v>63</v>
      </c>
      <c r="E7" s="36">
        <f>E11+E15</f>
        <v>456.7</v>
      </c>
      <c r="F7" s="36">
        <f t="shared" ref="F7:L7" si="1">F11+F15</f>
        <v>610</v>
      </c>
      <c r="G7" s="36">
        <f t="shared" si="1"/>
        <v>499.5</v>
      </c>
      <c r="H7" s="36">
        <f t="shared" si="1"/>
        <v>493</v>
      </c>
      <c r="I7" s="36">
        <f t="shared" si="1"/>
        <v>128.9</v>
      </c>
      <c r="J7" s="36">
        <f t="shared" si="1"/>
        <v>128.9</v>
      </c>
      <c r="K7" s="36">
        <f t="shared" si="1"/>
        <v>128.9</v>
      </c>
      <c r="L7" s="36">
        <f t="shared" si="1"/>
        <v>128.9</v>
      </c>
    </row>
    <row r="8" spans="1:13" ht="19.5" customHeight="1" thickBot="1">
      <c r="A8" s="93"/>
      <c r="B8" s="93"/>
      <c r="C8" s="93"/>
      <c r="D8" s="7" t="s">
        <v>64</v>
      </c>
      <c r="E8" s="36">
        <f>E16+E12</f>
        <v>139.29999999999998</v>
      </c>
      <c r="F8" s="36">
        <f t="shared" ref="F8:L8" si="2">F16+F12</f>
        <v>190</v>
      </c>
      <c r="G8" s="36">
        <f t="shared" si="2"/>
        <v>190.2</v>
      </c>
      <c r="H8" s="36">
        <f t="shared" si="2"/>
        <v>190</v>
      </c>
      <c r="I8" s="36">
        <f t="shared" si="2"/>
        <v>95.9</v>
      </c>
      <c r="J8" s="36">
        <f t="shared" si="2"/>
        <v>174.39999999999998</v>
      </c>
      <c r="K8" s="36">
        <f t="shared" si="2"/>
        <v>174.39999999999998</v>
      </c>
      <c r="L8" s="36">
        <f t="shared" si="2"/>
        <v>174.39999999999998</v>
      </c>
    </row>
    <row r="9" spans="1:13" ht="27.75" customHeight="1" thickBot="1">
      <c r="A9" s="99">
        <v>1</v>
      </c>
      <c r="B9" s="99" t="s">
        <v>54</v>
      </c>
      <c r="C9" s="99" t="s">
        <v>50</v>
      </c>
      <c r="D9" s="10" t="s">
        <v>94</v>
      </c>
      <c r="E9" s="36">
        <v>461.3</v>
      </c>
      <c r="F9" s="36">
        <f>F12+F11</f>
        <v>470</v>
      </c>
      <c r="G9" s="36">
        <f>G12+G11</f>
        <v>509.7</v>
      </c>
      <c r="H9" s="36">
        <f t="shared" ref="H9:L9" si="3">H12+H11</f>
        <v>503</v>
      </c>
      <c r="I9" s="36">
        <f t="shared" si="3"/>
        <v>131.6</v>
      </c>
      <c r="J9" s="36">
        <f t="shared" si="3"/>
        <v>131.6</v>
      </c>
      <c r="K9" s="36">
        <f t="shared" si="3"/>
        <v>131.6</v>
      </c>
      <c r="L9" s="36">
        <f t="shared" si="3"/>
        <v>131.6</v>
      </c>
    </row>
    <row r="10" spans="1:13" ht="16.5" thickBot="1">
      <c r="A10" s="100"/>
      <c r="B10" s="100"/>
      <c r="C10" s="100"/>
      <c r="D10" s="10" t="s">
        <v>76</v>
      </c>
      <c r="E10" s="36"/>
      <c r="F10" s="36"/>
      <c r="G10" s="36"/>
      <c r="H10" s="36"/>
      <c r="I10" s="36"/>
      <c r="J10" s="36"/>
      <c r="K10" s="36"/>
      <c r="L10" s="36"/>
    </row>
    <row r="11" spans="1:13" s="3" customFormat="1" ht="15.75" customHeight="1" thickBot="1">
      <c r="A11" s="100"/>
      <c r="B11" s="100"/>
      <c r="C11" s="100"/>
      <c r="D11" s="10" t="s">
        <v>63</v>
      </c>
      <c r="E11" s="36">
        <v>456.7</v>
      </c>
      <c r="F11" s="36">
        <v>460</v>
      </c>
      <c r="G11" s="36">
        <v>499.5</v>
      </c>
      <c r="H11" s="36">
        <v>493</v>
      </c>
      <c r="I11" s="36">
        <v>128.9</v>
      </c>
      <c r="J11" s="36">
        <v>128.9</v>
      </c>
      <c r="K11" s="36">
        <v>128.9</v>
      </c>
      <c r="L11" s="36">
        <v>128.9</v>
      </c>
    </row>
    <row r="12" spans="1:13" s="3" customFormat="1" ht="21" customHeight="1" thickBot="1">
      <c r="A12" s="101"/>
      <c r="B12" s="101"/>
      <c r="C12" s="101"/>
      <c r="D12" s="7" t="s">
        <v>64</v>
      </c>
      <c r="E12" s="36">
        <v>4.5999999999999996</v>
      </c>
      <c r="F12" s="36">
        <v>10</v>
      </c>
      <c r="G12" s="36">
        <v>10.199999999999999</v>
      </c>
      <c r="H12" s="36">
        <v>10</v>
      </c>
      <c r="I12" s="36">
        <v>2.7</v>
      </c>
      <c r="J12" s="36">
        <v>2.7</v>
      </c>
      <c r="K12" s="36">
        <v>2.7</v>
      </c>
      <c r="L12" s="36">
        <v>2.7</v>
      </c>
    </row>
    <row r="13" spans="1:13" s="3" customFormat="1" ht="16.5" thickBot="1">
      <c r="A13" s="99">
        <v>2</v>
      </c>
      <c r="B13" s="99" t="s">
        <v>55</v>
      </c>
      <c r="C13" s="99" t="s">
        <v>125</v>
      </c>
      <c r="D13" s="10" t="s">
        <v>94</v>
      </c>
      <c r="E13" s="36">
        <v>134.69999999999999</v>
      </c>
      <c r="F13" s="36">
        <v>330</v>
      </c>
      <c r="G13" s="36">
        <f>G16+G15+G14</f>
        <v>180</v>
      </c>
      <c r="H13" s="36">
        <f t="shared" ref="H13:L13" si="4">H16+H15+H14</f>
        <v>180</v>
      </c>
      <c r="I13" s="36">
        <f t="shared" si="4"/>
        <v>93.2</v>
      </c>
      <c r="J13" s="36">
        <f t="shared" si="4"/>
        <v>171.7</v>
      </c>
      <c r="K13" s="36">
        <f t="shared" si="4"/>
        <v>171.7</v>
      </c>
      <c r="L13" s="36">
        <f t="shared" si="4"/>
        <v>171.7</v>
      </c>
    </row>
    <row r="14" spans="1:13" s="4" customFormat="1" ht="16.5" thickBot="1">
      <c r="A14" s="100"/>
      <c r="B14" s="100"/>
      <c r="C14" s="100"/>
      <c r="D14" s="10" t="s">
        <v>76</v>
      </c>
      <c r="E14" s="36"/>
      <c r="F14" s="36"/>
      <c r="G14" s="36"/>
      <c r="H14" s="36"/>
      <c r="I14" s="36"/>
      <c r="J14" s="36"/>
      <c r="K14" s="36"/>
      <c r="L14" s="36"/>
    </row>
    <row r="15" spans="1:13" s="3" customFormat="1" ht="34.5" customHeight="1" thickBot="1">
      <c r="A15" s="100"/>
      <c r="B15" s="100"/>
      <c r="C15" s="100"/>
      <c r="D15" s="10" t="s">
        <v>63</v>
      </c>
      <c r="E15" s="36"/>
      <c r="F15" s="36">
        <v>150</v>
      </c>
      <c r="G15" s="36"/>
      <c r="H15" s="36"/>
      <c r="I15" s="36"/>
      <c r="J15" s="36"/>
      <c r="K15" s="36"/>
      <c r="L15" s="36"/>
    </row>
    <row r="16" spans="1:13" s="3" customFormat="1" ht="31.5" customHeight="1" thickBot="1">
      <c r="A16" s="101"/>
      <c r="B16" s="101"/>
      <c r="C16" s="101"/>
      <c r="D16" s="7" t="s">
        <v>64</v>
      </c>
      <c r="E16" s="36">
        <v>134.69999999999999</v>
      </c>
      <c r="F16" s="36">
        <v>180</v>
      </c>
      <c r="G16" s="36">
        <v>180</v>
      </c>
      <c r="H16" s="36">
        <v>180</v>
      </c>
      <c r="I16" s="36">
        <v>93.2</v>
      </c>
      <c r="J16" s="36">
        <v>171.7</v>
      </c>
      <c r="K16" s="36">
        <v>171.7</v>
      </c>
      <c r="L16" s="36">
        <v>171.7</v>
      </c>
    </row>
    <row r="17" spans="1:12" s="3" customFormat="1">
      <c r="A17" s="21"/>
      <c r="B17"/>
      <c r="C17"/>
      <c r="D17"/>
      <c r="E17"/>
      <c r="F17"/>
      <c r="G17"/>
      <c r="H17"/>
      <c r="I17"/>
      <c r="J17"/>
      <c r="K17"/>
      <c r="L17"/>
    </row>
    <row r="18" spans="1:12" s="3" customFormat="1"/>
    <row r="19" spans="1:12" s="3" customFormat="1">
      <c r="B19" s="128"/>
      <c r="C19" s="128"/>
      <c r="D19" s="128"/>
      <c r="E19" s="128"/>
    </row>
    <row r="20" spans="1:12" s="3" customFormat="1"/>
    <row r="21" spans="1:12" s="3" customFormat="1">
      <c r="B21" s="128"/>
      <c r="C21" s="128"/>
    </row>
    <row r="22" spans="1:12" s="3" customFormat="1"/>
    <row r="23" spans="1:12" s="3" customFormat="1"/>
    <row r="24" spans="1:12" s="3" customFormat="1"/>
    <row r="25" spans="1:12" s="3" customFormat="1"/>
    <row r="26" spans="1:12" s="3" customFormat="1"/>
    <row r="27" spans="1:12" s="3" customFormat="1"/>
    <row r="28" spans="1:12" s="3" customFormat="1"/>
    <row r="29" spans="1:12" s="3" customFormat="1"/>
    <row r="30" spans="1:12" s="3" customFormat="1"/>
    <row r="31" spans="1:12" s="3" customFormat="1"/>
    <row r="32" spans="1:1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</sheetData>
  <mergeCells count="18">
    <mergeCell ref="A1:L1"/>
    <mergeCell ref="A13:A16"/>
    <mergeCell ref="B13:B16"/>
    <mergeCell ref="C13:C16"/>
    <mergeCell ref="D3:D4"/>
    <mergeCell ref="A9:A12"/>
    <mergeCell ref="B9:B12"/>
    <mergeCell ref="C9:C12"/>
    <mergeCell ref="E3:L3"/>
    <mergeCell ref="A5:A8"/>
    <mergeCell ref="B5:B8"/>
    <mergeCell ref="C5:C8"/>
    <mergeCell ref="B19:E19"/>
    <mergeCell ref="B21:C21"/>
    <mergeCell ref="A2:L2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20"/>
  <sheetViews>
    <sheetView view="pageBreakPreview" topLeftCell="B1" zoomScaleSheetLayoutView="100" workbookViewId="0">
      <selection activeCell="G20" sqref="G20"/>
    </sheetView>
  </sheetViews>
  <sheetFormatPr defaultRowHeight="15.75"/>
  <cols>
    <col min="1" max="1" width="8" style="1" customWidth="1"/>
    <col min="2" max="2" width="37.140625" style="1" customWidth="1"/>
    <col min="3" max="3" width="11" style="1" customWidth="1"/>
    <col min="4" max="4" width="8.5703125" style="1" customWidth="1"/>
    <col min="5" max="12" width="14.5703125" style="1" customWidth="1"/>
    <col min="13" max="16384" width="9.140625" style="1"/>
  </cols>
  <sheetData>
    <row r="1" spans="1:13" ht="16.5" thickBot="1">
      <c r="A1" s="131" t="s">
        <v>131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ht="15.75" customHeight="1" thickBot="1">
      <c r="A2" s="120" t="s">
        <v>132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2"/>
    </row>
    <row r="3" spans="1:13" ht="16.5" customHeight="1" thickBot="1">
      <c r="A3" s="99" t="s">
        <v>96</v>
      </c>
      <c r="B3" s="99" t="s">
        <v>97</v>
      </c>
      <c r="C3" s="99" t="s">
        <v>107</v>
      </c>
      <c r="D3" s="99" t="s">
        <v>98</v>
      </c>
      <c r="E3" s="129" t="s">
        <v>68</v>
      </c>
      <c r="F3" s="126"/>
      <c r="G3" s="126"/>
      <c r="H3" s="126"/>
      <c r="I3" s="126"/>
      <c r="J3" s="126"/>
      <c r="K3" s="126"/>
      <c r="L3" s="35"/>
    </row>
    <row r="4" spans="1:13" ht="37.5" customHeight="1" thickBot="1">
      <c r="A4" s="101"/>
      <c r="B4" s="101"/>
      <c r="C4" s="101"/>
      <c r="D4" s="101"/>
      <c r="E4" s="7" t="s">
        <v>164</v>
      </c>
      <c r="F4" s="7" t="s">
        <v>165</v>
      </c>
      <c r="G4" s="7" t="s">
        <v>166</v>
      </c>
      <c r="H4" s="7" t="s">
        <v>167</v>
      </c>
      <c r="I4" s="7" t="s">
        <v>168</v>
      </c>
      <c r="J4" s="7" t="s">
        <v>3</v>
      </c>
      <c r="K4" s="7" t="s">
        <v>4</v>
      </c>
      <c r="L4" s="7" t="s">
        <v>5</v>
      </c>
    </row>
    <row r="5" spans="1:13" ht="18" customHeight="1" thickBot="1">
      <c r="A5" s="91"/>
      <c r="B5" s="91" t="s">
        <v>176</v>
      </c>
      <c r="C5" s="91" t="s">
        <v>75</v>
      </c>
      <c r="D5" s="10" t="s">
        <v>94</v>
      </c>
      <c r="E5" s="7">
        <f>SUM(E6:E8)</f>
        <v>32917.800000000003</v>
      </c>
      <c r="F5" s="7">
        <f t="shared" ref="F5:L5" si="0">SUM(F6:F8)</f>
        <v>34781.800000000003</v>
      </c>
      <c r="G5" s="7">
        <f t="shared" si="0"/>
        <v>14800.6</v>
      </c>
      <c r="H5" s="7">
        <f t="shared" si="0"/>
        <v>15977.3</v>
      </c>
      <c r="I5" s="7">
        <f t="shared" si="0"/>
        <v>19123.399999999998</v>
      </c>
      <c r="J5" s="7">
        <f t="shared" si="0"/>
        <v>19390.2</v>
      </c>
      <c r="K5" s="7">
        <f t="shared" si="0"/>
        <v>18760.3</v>
      </c>
      <c r="L5" s="7">
        <f t="shared" si="0"/>
        <v>18760.3</v>
      </c>
    </row>
    <row r="6" spans="1:13" ht="19.5" customHeight="1" thickBot="1">
      <c r="A6" s="92"/>
      <c r="B6" s="92"/>
      <c r="C6" s="92"/>
      <c r="D6" s="10" t="s">
        <v>76</v>
      </c>
      <c r="E6" s="7"/>
      <c r="F6" s="7"/>
      <c r="G6" s="7"/>
      <c r="H6" s="7"/>
      <c r="I6" s="7"/>
      <c r="J6" s="7"/>
      <c r="K6" s="7"/>
      <c r="L6" s="7"/>
    </row>
    <row r="7" spans="1:13" ht="19.5" customHeight="1" thickBot="1">
      <c r="A7" s="92"/>
      <c r="B7" s="92"/>
      <c r="C7" s="92"/>
      <c r="D7" s="10" t="s">
        <v>63</v>
      </c>
      <c r="E7" s="7">
        <f>E11+E14+E17+E20+E22</f>
        <v>3094.5</v>
      </c>
      <c r="F7" s="7">
        <f t="shared" ref="F7:L7" si="1">F11+F14+F17+F20+F22</f>
        <v>4636.6000000000004</v>
      </c>
      <c r="G7" s="7">
        <f t="shared" si="1"/>
        <v>152.4</v>
      </c>
      <c r="H7" s="7">
        <f t="shared" si="1"/>
        <v>486.5</v>
      </c>
      <c r="I7" s="7">
        <f t="shared" si="1"/>
        <v>228.5</v>
      </c>
      <c r="J7" s="7">
        <f t="shared" si="1"/>
        <v>141.9</v>
      </c>
      <c r="K7" s="7">
        <f t="shared" si="1"/>
        <v>141.9</v>
      </c>
      <c r="L7" s="7">
        <f t="shared" si="1"/>
        <v>141.9</v>
      </c>
    </row>
    <row r="8" spans="1:13" ht="19.5" customHeight="1" thickBot="1">
      <c r="A8" s="93"/>
      <c r="B8" s="93"/>
      <c r="C8" s="93"/>
      <c r="D8" s="7" t="s">
        <v>64</v>
      </c>
      <c r="E8" s="7">
        <f>E12+E15+E18+E23</f>
        <v>29823.3</v>
      </c>
      <c r="F8" s="7">
        <f t="shared" ref="F8:L8" si="2">F12+F15+F18+F23</f>
        <v>30145.200000000001</v>
      </c>
      <c r="G8" s="7">
        <f t="shared" si="2"/>
        <v>14648.2</v>
      </c>
      <c r="H8" s="7">
        <f t="shared" si="2"/>
        <v>15490.8</v>
      </c>
      <c r="I8" s="7">
        <f t="shared" si="2"/>
        <v>18894.899999999998</v>
      </c>
      <c r="J8" s="7">
        <f t="shared" si="2"/>
        <v>19248.3</v>
      </c>
      <c r="K8" s="7">
        <f t="shared" si="2"/>
        <v>18618.399999999998</v>
      </c>
      <c r="L8" s="7">
        <f t="shared" si="2"/>
        <v>18618.399999999998</v>
      </c>
    </row>
    <row r="9" spans="1:13" ht="26.25" customHeight="1" thickBot="1">
      <c r="A9" s="99">
        <v>1</v>
      </c>
      <c r="B9" s="72" t="s">
        <v>56</v>
      </c>
      <c r="C9" s="91" t="s">
        <v>62</v>
      </c>
      <c r="D9" s="10" t="s">
        <v>94</v>
      </c>
      <c r="E9" s="7">
        <v>13289.8</v>
      </c>
      <c r="F9" s="7">
        <v>13000</v>
      </c>
      <c r="G9" s="7">
        <f>G12+G11+G10</f>
        <v>14800.6</v>
      </c>
      <c r="H9" s="7">
        <f t="shared" ref="H9:L9" si="3">H12+H11+H10</f>
        <v>14311.8</v>
      </c>
      <c r="I9" s="7">
        <f t="shared" si="3"/>
        <v>17244.5</v>
      </c>
      <c r="J9" s="7">
        <f t="shared" si="3"/>
        <v>17399</v>
      </c>
      <c r="K9" s="7">
        <f t="shared" si="3"/>
        <v>16769.099999999999</v>
      </c>
      <c r="L9" s="7">
        <f t="shared" si="3"/>
        <v>16769.099999999999</v>
      </c>
    </row>
    <row r="10" spans="1:13" ht="17.25" customHeight="1" thickBot="1">
      <c r="A10" s="100"/>
      <c r="B10" s="73"/>
      <c r="C10" s="92"/>
      <c r="D10" s="10" t="s">
        <v>76</v>
      </c>
      <c r="E10" s="7"/>
      <c r="F10" s="7"/>
      <c r="G10" s="7"/>
      <c r="H10" s="7"/>
      <c r="I10" s="7"/>
      <c r="J10" s="7"/>
      <c r="K10" s="7"/>
      <c r="L10" s="7"/>
    </row>
    <row r="11" spans="1:13" s="3" customFormat="1" ht="15.75" customHeight="1" thickBot="1">
      <c r="A11" s="100"/>
      <c r="B11" s="73"/>
      <c r="C11" s="92"/>
      <c r="D11" s="10" t="s">
        <v>63</v>
      </c>
      <c r="E11" s="7"/>
      <c r="F11" s="7"/>
      <c r="G11" s="7">
        <v>152.4</v>
      </c>
      <c r="H11" s="7">
        <v>265</v>
      </c>
      <c r="I11" s="7">
        <v>81.7</v>
      </c>
      <c r="J11" s="7"/>
      <c r="K11" s="7"/>
      <c r="L11" s="7"/>
    </row>
    <row r="12" spans="1:13" s="3" customFormat="1" ht="22.5" customHeight="1" thickBot="1">
      <c r="A12" s="101"/>
      <c r="B12" s="74"/>
      <c r="C12" s="92"/>
      <c r="D12" s="7" t="s">
        <v>64</v>
      </c>
      <c r="E12" s="7">
        <v>13289.8</v>
      </c>
      <c r="F12" s="7">
        <v>13000</v>
      </c>
      <c r="G12" s="7">
        <v>14648.2</v>
      </c>
      <c r="H12" s="7">
        <v>14046.8</v>
      </c>
      <c r="I12" s="7">
        <v>17162.8</v>
      </c>
      <c r="J12" s="7">
        <v>17399</v>
      </c>
      <c r="K12" s="7">
        <v>16769.099999999999</v>
      </c>
      <c r="L12" s="7">
        <v>16769.099999999999</v>
      </c>
    </row>
    <row r="13" spans="1:13" s="3" customFormat="1" ht="39.75" customHeight="1" thickBot="1">
      <c r="A13" s="99">
        <v>2</v>
      </c>
      <c r="B13" s="72" t="s">
        <v>57</v>
      </c>
      <c r="C13" s="37"/>
      <c r="D13" s="10" t="s">
        <v>94</v>
      </c>
      <c r="E13" s="7">
        <v>16374.8</v>
      </c>
      <c r="F13" s="7">
        <v>16500</v>
      </c>
      <c r="G13" s="7"/>
      <c r="H13" s="7">
        <f>H15+H14</f>
        <v>1541</v>
      </c>
      <c r="I13" s="7">
        <f t="shared" ref="I13:L13" si="4">I15+I14</f>
        <v>1732.1</v>
      </c>
      <c r="J13" s="7">
        <f t="shared" si="4"/>
        <v>1849.3</v>
      </c>
      <c r="K13" s="7">
        <f t="shared" si="4"/>
        <v>1849.3</v>
      </c>
      <c r="L13" s="7">
        <f t="shared" si="4"/>
        <v>1849.3</v>
      </c>
    </row>
    <row r="14" spans="1:13" s="3" customFormat="1" ht="32.25" customHeight="1" thickBot="1">
      <c r="A14" s="100"/>
      <c r="B14" s="73"/>
      <c r="C14" s="37"/>
      <c r="D14" s="10" t="s">
        <v>63</v>
      </c>
      <c r="E14" s="7"/>
      <c r="F14" s="7"/>
      <c r="G14" s="7"/>
      <c r="H14" s="7">
        <v>97</v>
      </c>
      <c r="I14" s="7"/>
      <c r="J14" s="7"/>
      <c r="K14" s="7"/>
      <c r="L14" s="7"/>
    </row>
    <row r="15" spans="1:13" s="4" customFormat="1" ht="39.75" customHeight="1" thickBot="1">
      <c r="A15" s="101"/>
      <c r="B15" s="74"/>
      <c r="C15" s="37"/>
      <c r="D15" s="10" t="s">
        <v>64</v>
      </c>
      <c r="E15" s="7">
        <v>16374.8</v>
      </c>
      <c r="F15" s="7">
        <v>16500</v>
      </c>
      <c r="G15" s="7"/>
      <c r="H15" s="7">
        <v>1444</v>
      </c>
      <c r="I15" s="7">
        <v>1732.1</v>
      </c>
      <c r="J15" s="7">
        <v>1849.3</v>
      </c>
      <c r="K15" s="7">
        <v>1849.3</v>
      </c>
      <c r="L15" s="7">
        <v>1849.3</v>
      </c>
    </row>
    <row r="16" spans="1:13" s="3" customFormat="1" ht="47.25" customHeight="1" thickBot="1">
      <c r="A16" s="99">
        <v>3</v>
      </c>
      <c r="B16" s="72" t="s">
        <v>58</v>
      </c>
      <c r="C16" s="37"/>
      <c r="D16" s="10" t="s">
        <v>94</v>
      </c>
      <c r="E16" s="7">
        <v>3173.2</v>
      </c>
      <c r="F16" s="7">
        <v>4790.8</v>
      </c>
      <c r="G16" s="7"/>
      <c r="H16" s="7"/>
      <c r="I16" s="7"/>
      <c r="J16" s="7"/>
      <c r="K16" s="7"/>
      <c r="L16" s="7"/>
    </row>
    <row r="17" spans="1:12" s="3" customFormat="1" ht="33.75" customHeight="1" thickBot="1">
      <c r="A17" s="100"/>
      <c r="B17" s="73"/>
      <c r="C17" s="37"/>
      <c r="D17" s="10" t="s">
        <v>63</v>
      </c>
      <c r="E17" s="7">
        <v>3014.5</v>
      </c>
      <c r="F17" s="7">
        <v>4545.6000000000004</v>
      </c>
      <c r="G17" s="7"/>
      <c r="H17" s="7"/>
      <c r="I17" s="7"/>
      <c r="J17" s="7"/>
      <c r="K17" s="7"/>
      <c r="L17" s="7"/>
    </row>
    <row r="18" spans="1:12" s="3" customFormat="1" ht="30" customHeight="1" thickBot="1">
      <c r="A18" s="101"/>
      <c r="B18" s="74"/>
      <c r="C18" s="37"/>
      <c r="D18" s="10" t="s">
        <v>64</v>
      </c>
      <c r="E18" s="7">
        <v>158.69999999999999</v>
      </c>
      <c r="F18" s="7">
        <v>245.2</v>
      </c>
      <c r="G18" s="7"/>
      <c r="H18" s="7"/>
      <c r="I18" s="7"/>
      <c r="J18" s="7"/>
      <c r="K18" s="7"/>
      <c r="L18" s="7"/>
    </row>
    <row r="19" spans="1:12" s="3" customFormat="1" ht="16.5" thickBot="1">
      <c r="A19" s="99">
        <v>4</v>
      </c>
      <c r="B19" s="72" t="s">
        <v>59</v>
      </c>
      <c r="C19" s="37"/>
      <c r="D19" s="10" t="s">
        <v>94</v>
      </c>
      <c r="E19" s="7">
        <v>80</v>
      </c>
      <c r="F19" s="7">
        <v>91</v>
      </c>
      <c r="G19" s="7"/>
      <c r="H19" s="7">
        <f>H20</f>
        <v>124.5</v>
      </c>
      <c r="I19" s="7">
        <f t="shared" ref="I19:L19" si="5">I20</f>
        <v>146.80000000000001</v>
      </c>
      <c r="J19" s="7">
        <f t="shared" si="5"/>
        <v>141.9</v>
      </c>
      <c r="K19" s="7">
        <f t="shared" si="5"/>
        <v>141.9</v>
      </c>
      <c r="L19" s="7">
        <f t="shared" si="5"/>
        <v>141.9</v>
      </c>
    </row>
    <row r="20" spans="1:12" s="3" customFormat="1" ht="43.5" customHeight="1" thickBot="1">
      <c r="A20" s="101"/>
      <c r="B20" s="74"/>
      <c r="C20" s="37"/>
      <c r="D20" s="10" t="s">
        <v>63</v>
      </c>
      <c r="E20" s="7">
        <v>80</v>
      </c>
      <c r="F20" s="7">
        <v>91</v>
      </c>
      <c r="G20" s="7"/>
      <c r="H20" s="7">
        <v>124.5</v>
      </c>
      <c r="I20" s="7">
        <v>146.80000000000001</v>
      </c>
      <c r="J20" s="7">
        <v>141.9</v>
      </c>
      <c r="K20" s="7">
        <v>141.9</v>
      </c>
      <c r="L20" s="7">
        <v>141.9</v>
      </c>
    </row>
    <row r="21" spans="1:12" s="3" customFormat="1" ht="40.5" customHeight="1" thickBot="1">
      <c r="A21" s="133">
        <v>5</v>
      </c>
      <c r="B21" s="72" t="s">
        <v>60</v>
      </c>
      <c r="C21" s="37"/>
      <c r="D21" s="10" t="s">
        <v>94</v>
      </c>
      <c r="E21" s="7"/>
      <c r="F21" s="7">
        <v>400</v>
      </c>
      <c r="G21" s="7"/>
      <c r="H21" s="7"/>
      <c r="I21" s="7"/>
      <c r="J21" s="7"/>
      <c r="K21" s="7"/>
      <c r="L21" s="7"/>
    </row>
    <row r="22" spans="1:12" s="3" customFormat="1" ht="16.5" thickBot="1">
      <c r="A22" s="134"/>
      <c r="B22" s="73"/>
      <c r="C22" s="37"/>
      <c r="D22" s="10" t="s">
        <v>63</v>
      </c>
      <c r="E22" s="7"/>
      <c r="F22" s="7"/>
      <c r="G22" s="7"/>
      <c r="H22" s="7"/>
      <c r="I22" s="7"/>
      <c r="J22" s="7"/>
      <c r="K22" s="7"/>
      <c r="L22" s="7"/>
    </row>
    <row r="23" spans="1:12" s="3" customFormat="1" ht="20.25" customHeight="1" thickBot="1">
      <c r="A23" s="135"/>
      <c r="B23" s="74"/>
      <c r="C23" s="38"/>
      <c r="D23" s="7" t="s">
        <v>64</v>
      </c>
      <c r="E23" s="7"/>
      <c r="F23" s="7">
        <v>400</v>
      </c>
      <c r="G23" s="7"/>
      <c r="H23" s="7"/>
      <c r="I23" s="7"/>
      <c r="J23" s="7"/>
      <c r="K23" s="7"/>
      <c r="L23" s="7"/>
    </row>
    <row r="24" spans="1:12" s="3" customFormat="1" ht="47.25" customHeight="1" thickBot="1">
      <c r="A24" s="22">
        <v>6</v>
      </c>
      <c r="B24" s="23" t="s">
        <v>61</v>
      </c>
      <c r="C24" s="24"/>
      <c r="D24" s="7" t="s">
        <v>94</v>
      </c>
      <c r="E24" s="7"/>
      <c r="F24" s="7">
        <v>1500</v>
      </c>
      <c r="G24" s="7"/>
      <c r="H24" s="7"/>
      <c r="I24" s="7"/>
      <c r="J24" s="7"/>
      <c r="K24" s="7"/>
      <c r="L24" s="7"/>
    </row>
    <row r="25" spans="1:12" s="3" customFormat="1"/>
    <row r="26" spans="1:12" s="3" customFormat="1">
      <c r="B26" s="128"/>
      <c r="C26" s="128"/>
      <c r="D26" s="128"/>
      <c r="E26" s="128"/>
    </row>
    <row r="27" spans="1:12" s="3" customFormat="1"/>
    <row r="28" spans="1:12" s="3" customFormat="1">
      <c r="B28" s="128"/>
      <c r="C28" s="128"/>
    </row>
    <row r="29" spans="1:12" s="3" customFormat="1"/>
    <row r="30" spans="1:12" s="3" customFormat="1"/>
    <row r="31" spans="1:12" s="3" customFormat="1"/>
    <row r="32" spans="1:1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</sheetData>
  <mergeCells count="24">
    <mergeCell ref="A1:L1"/>
    <mergeCell ref="A21:A23"/>
    <mergeCell ref="B21:B23"/>
    <mergeCell ref="A19:A20"/>
    <mergeCell ref="B19:B20"/>
    <mergeCell ref="A16:A18"/>
    <mergeCell ref="B16:B18"/>
    <mergeCell ref="A2:L2"/>
    <mergeCell ref="A3:A4"/>
    <mergeCell ref="B3:B4"/>
    <mergeCell ref="C3:C4"/>
    <mergeCell ref="D3:D4"/>
    <mergeCell ref="E3:G3"/>
    <mergeCell ref="H3:K3"/>
    <mergeCell ref="C9:C12"/>
    <mergeCell ref="A5:A8"/>
    <mergeCell ref="B5:B8"/>
    <mergeCell ref="C5:C8"/>
    <mergeCell ref="B26:E26"/>
    <mergeCell ref="B28:C28"/>
    <mergeCell ref="A9:A12"/>
    <mergeCell ref="B9:B12"/>
    <mergeCell ref="A13:A15"/>
    <mergeCell ref="B13:B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8"/>
  <sheetViews>
    <sheetView tabSelected="1" view="pageBreakPreview" zoomScaleNormal="100" zoomScaleSheetLayoutView="100" workbookViewId="0">
      <selection activeCell="N33" sqref="N33"/>
    </sheetView>
  </sheetViews>
  <sheetFormatPr defaultRowHeight="12.75"/>
  <cols>
    <col min="1" max="1" width="7.140625" customWidth="1"/>
    <col min="2" max="2" width="23.7109375" customWidth="1"/>
    <col min="3" max="3" width="2.140625" customWidth="1"/>
    <col min="8" max="15" width="9.42578125" bestFit="1" customWidth="1"/>
  </cols>
  <sheetData>
    <row r="1" spans="1:15" ht="18.75">
      <c r="D1" s="136" t="s">
        <v>92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3" spans="1:15" ht="12.75" customHeight="1">
      <c r="A3" s="137" t="s">
        <v>1</v>
      </c>
      <c r="B3" s="137" t="s">
        <v>65</v>
      </c>
      <c r="C3" s="137"/>
      <c r="D3" s="137" t="s">
        <v>2</v>
      </c>
      <c r="E3" s="137" t="s">
        <v>66</v>
      </c>
      <c r="F3" s="137"/>
      <c r="G3" s="137" t="s">
        <v>67</v>
      </c>
      <c r="H3" s="140" t="s">
        <v>68</v>
      </c>
      <c r="I3" s="141"/>
      <c r="J3" s="141"/>
      <c r="K3" s="141"/>
      <c r="L3" s="141"/>
      <c r="M3" s="141"/>
      <c r="N3" s="141"/>
      <c r="O3" s="142"/>
    </row>
    <row r="4" spans="1:15" ht="51.75" thickBot="1">
      <c r="A4" s="137"/>
      <c r="B4" s="137"/>
      <c r="C4" s="137"/>
      <c r="D4" s="137"/>
      <c r="E4" s="15" t="s">
        <v>69</v>
      </c>
      <c r="F4" s="15" t="s">
        <v>70</v>
      </c>
      <c r="G4" s="137"/>
      <c r="H4" s="7" t="s">
        <v>164</v>
      </c>
      <c r="I4" s="7" t="s">
        <v>165</v>
      </c>
      <c r="J4" s="7" t="s">
        <v>166</v>
      </c>
      <c r="K4" s="7" t="s">
        <v>167</v>
      </c>
      <c r="L4" s="7" t="s">
        <v>168</v>
      </c>
      <c r="M4" s="7" t="s">
        <v>3</v>
      </c>
      <c r="N4" s="7" t="s">
        <v>4</v>
      </c>
      <c r="O4" s="7" t="s">
        <v>5</v>
      </c>
    </row>
    <row r="5" spans="1:15">
      <c r="A5" s="25">
        <v>1</v>
      </c>
      <c r="B5" s="25">
        <v>2</v>
      </c>
      <c r="C5" s="25"/>
      <c r="D5" s="25">
        <v>3</v>
      </c>
      <c r="E5" s="25">
        <v>4</v>
      </c>
      <c r="F5" s="25">
        <v>5</v>
      </c>
      <c r="G5" s="25">
        <v>6</v>
      </c>
      <c r="H5" s="25">
        <v>7</v>
      </c>
      <c r="I5" s="26">
        <v>8</v>
      </c>
      <c r="J5" s="26">
        <v>9</v>
      </c>
      <c r="K5" s="26">
        <v>10</v>
      </c>
      <c r="L5" s="26">
        <v>11</v>
      </c>
      <c r="M5" s="26">
        <v>12</v>
      </c>
      <c r="N5" s="26">
        <v>13</v>
      </c>
      <c r="O5" s="26">
        <v>14</v>
      </c>
    </row>
    <row r="6" spans="1:15" ht="27.75" customHeight="1">
      <c r="A6" s="152" t="s">
        <v>71</v>
      </c>
      <c r="B6" s="138" t="s">
        <v>72</v>
      </c>
      <c r="C6" s="138"/>
      <c r="D6" s="137" t="s">
        <v>73</v>
      </c>
      <c r="E6" s="137" t="s">
        <v>74</v>
      </c>
      <c r="F6" s="137" t="s">
        <v>171</v>
      </c>
      <c r="G6" s="15" t="s">
        <v>75</v>
      </c>
      <c r="H6" s="42">
        <v>68952.100000000006</v>
      </c>
      <c r="I6" s="42">
        <f>SUM(I7:I10)</f>
        <v>81724.3</v>
      </c>
      <c r="J6" s="42">
        <f t="shared" ref="J6:O6" si="0">SUM(J7:J10)</f>
        <v>222783.34</v>
      </c>
      <c r="K6" s="42">
        <f t="shared" si="0"/>
        <v>72512.899999999994</v>
      </c>
      <c r="L6" s="42">
        <f t="shared" si="0"/>
        <v>103830.7</v>
      </c>
      <c r="M6" s="42">
        <f t="shared" si="0"/>
        <v>123560.4</v>
      </c>
      <c r="N6" s="42">
        <f t="shared" si="0"/>
        <v>108109.4</v>
      </c>
      <c r="O6" s="42">
        <f t="shared" si="0"/>
        <v>108109.4</v>
      </c>
    </row>
    <row r="7" spans="1:15">
      <c r="A7" s="152"/>
      <c r="B7" s="138"/>
      <c r="C7" s="139"/>
      <c r="D7" s="137"/>
      <c r="E7" s="137"/>
      <c r="F7" s="137"/>
      <c r="G7" s="15" t="s">
        <v>76</v>
      </c>
      <c r="H7" s="43"/>
      <c r="I7" s="43">
        <v>8338.7000000000007</v>
      </c>
      <c r="J7" s="43">
        <v>149000</v>
      </c>
      <c r="K7" s="43"/>
      <c r="L7" s="43"/>
      <c r="M7" s="43"/>
      <c r="N7" s="43"/>
      <c r="O7" s="43"/>
    </row>
    <row r="8" spans="1:15">
      <c r="A8" s="152"/>
      <c r="B8" s="138"/>
      <c r="C8" s="139"/>
      <c r="D8" s="137"/>
      <c r="E8" s="137"/>
      <c r="F8" s="137"/>
      <c r="G8" s="15" t="s">
        <v>63</v>
      </c>
      <c r="H8" s="43">
        <v>41185.5</v>
      </c>
      <c r="I8" s="43">
        <v>42348.2</v>
      </c>
      <c r="J8" s="43">
        <v>41998.02</v>
      </c>
      <c r="K8" s="43">
        <v>39756.9</v>
      </c>
      <c r="L8" s="43">
        <f>дошкольное!I8</f>
        <v>70908.399999999994</v>
      </c>
      <c r="M8" s="48">
        <f>дошкольное!J8</f>
        <v>68855.5</v>
      </c>
      <c r="N8" s="48">
        <f>дошкольное!K8</f>
        <v>56187.199999999997</v>
      </c>
      <c r="O8" s="48">
        <f>дошкольное!L8</f>
        <v>56187.199999999997</v>
      </c>
    </row>
    <row r="9" spans="1:15">
      <c r="A9" s="152"/>
      <c r="B9" s="138"/>
      <c r="C9" s="139"/>
      <c r="D9" s="137"/>
      <c r="E9" s="137"/>
      <c r="F9" s="137"/>
      <c r="G9" s="15" t="s">
        <v>64</v>
      </c>
      <c r="H9" s="43">
        <v>18766.599999999999</v>
      </c>
      <c r="I9" s="43">
        <v>21952.3</v>
      </c>
      <c r="J9" s="43">
        <v>24785.32</v>
      </c>
      <c r="K9" s="43">
        <v>24756</v>
      </c>
      <c r="L9" s="43">
        <f>дошкольное!I9</f>
        <v>24922.3</v>
      </c>
      <c r="M9" s="48">
        <f>дошкольное!J9</f>
        <v>38059.9</v>
      </c>
      <c r="N9" s="48">
        <f>дошкольное!K9</f>
        <v>35277.199999999997</v>
      </c>
      <c r="O9" s="48">
        <f>дошкольное!L9</f>
        <v>35277.199999999997</v>
      </c>
    </row>
    <row r="10" spans="1:15">
      <c r="A10" s="152"/>
      <c r="B10" s="138"/>
      <c r="C10" s="139"/>
      <c r="D10" s="137"/>
      <c r="E10" s="137"/>
      <c r="F10" s="137"/>
      <c r="G10" s="39" t="s">
        <v>99</v>
      </c>
      <c r="H10" s="43">
        <v>9000</v>
      </c>
      <c r="I10" s="43">
        <v>9085.1</v>
      </c>
      <c r="J10" s="43">
        <v>7000</v>
      </c>
      <c r="K10" s="43">
        <v>8000</v>
      </c>
      <c r="L10" s="43">
        <f>дошкольное!I10</f>
        <v>8000</v>
      </c>
      <c r="M10" s="48">
        <f>дошкольное!J10</f>
        <v>16645</v>
      </c>
      <c r="N10" s="48">
        <f>дошкольное!K10</f>
        <v>16645</v>
      </c>
      <c r="O10" s="48">
        <f>дошкольное!L10</f>
        <v>16645</v>
      </c>
    </row>
    <row r="11" spans="1:15" ht="28.5" customHeight="1">
      <c r="A11" s="152" t="s">
        <v>77</v>
      </c>
      <c r="B11" s="138" t="s">
        <v>78</v>
      </c>
      <c r="C11" s="147"/>
      <c r="D11" s="137" t="s">
        <v>73</v>
      </c>
      <c r="E11" s="137" t="s">
        <v>74</v>
      </c>
      <c r="F11" s="137" t="s">
        <v>171</v>
      </c>
      <c r="G11" s="15" t="s">
        <v>75</v>
      </c>
      <c r="H11" s="44">
        <f>SUM(H12:H15)</f>
        <v>189621.1</v>
      </c>
      <c r="I11" s="44">
        <f t="shared" ref="I11:O11" si="1">SUM(I12:I15)</f>
        <v>604446.19999999995</v>
      </c>
      <c r="J11" s="44">
        <f t="shared" si="1"/>
        <v>398467.7</v>
      </c>
      <c r="K11" s="44">
        <f t="shared" si="1"/>
        <v>319699.7</v>
      </c>
      <c r="L11" s="44">
        <f t="shared" si="1"/>
        <v>346242.9</v>
      </c>
      <c r="M11" s="44">
        <f t="shared" si="1"/>
        <v>382416.39999999997</v>
      </c>
      <c r="N11" s="44">
        <f t="shared" si="1"/>
        <v>521130.69999999995</v>
      </c>
      <c r="O11" s="44">
        <f t="shared" si="1"/>
        <v>504998.3</v>
      </c>
    </row>
    <row r="12" spans="1:15">
      <c r="A12" s="152"/>
      <c r="B12" s="138"/>
      <c r="C12" s="148"/>
      <c r="D12" s="137"/>
      <c r="E12" s="137"/>
      <c r="F12" s="137"/>
      <c r="G12" s="15" t="s">
        <v>76</v>
      </c>
      <c r="H12" s="45"/>
      <c r="I12" s="45">
        <v>356675.6</v>
      </c>
      <c r="J12" s="45">
        <v>184037.7</v>
      </c>
      <c r="K12" s="45">
        <v>32251</v>
      </c>
      <c r="L12" s="45">
        <f>Общее!I6</f>
        <v>35134.1</v>
      </c>
      <c r="M12" s="45">
        <f>Общее!J6</f>
        <v>34376.800000000003</v>
      </c>
      <c r="N12" s="45">
        <f>Общее!K6</f>
        <v>37394.399999999994</v>
      </c>
      <c r="O12" s="45">
        <f>Общее!L6</f>
        <v>37394.399999999994</v>
      </c>
    </row>
    <row r="13" spans="1:15">
      <c r="A13" s="152"/>
      <c r="B13" s="138"/>
      <c r="C13" s="148"/>
      <c r="D13" s="137"/>
      <c r="E13" s="137"/>
      <c r="F13" s="137"/>
      <c r="G13" s="15" t="s">
        <v>63</v>
      </c>
      <c r="H13" s="45">
        <v>143672.20000000001</v>
      </c>
      <c r="I13" s="45">
        <v>198331.6</v>
      </c>
      <c r="J13" s="45">
        <v>166373.29999999999</v>
      </c>
      <c r="K13" s="45">
        <v>236241</v>
      </c>
      <c r="L13" s="45">
        <f>Общее!I7</f>
        <v>263668.90000000002</v>
      </c>
      <c r="M13" s="45">
        <f>Общее!J7</f>
        <v>298949.8</v>
      </c>
      <c r="N13" s="45">
        <f>Общее!K7</f>
        <v>428060.7</v>
      </c>
      <c r="O13" s="45">
        <f>Общее!L7</f>
        <v>412251</v>
      </c>
    </row>
    <row r="14" spans="1:15">
      <c r="A14" s="152"/>
      <c r="B14" s="138"/>
      <c r="C14" s="148"/>
      <c r="D14" s="137"/>
      <c r="E14" s="137"/>
      <c r="F14" s="137"/>
      <c r="G14" s="15" t="s">
        <v>64</v>
      </c>
      <c r="H14" s="45">
        <v>43448.9</v>
      </c>
      <c r="I14" s="45">
        <v>45939</v>
      </c>
      <c r="J14" s="45">
        <v>45556.7</v>
      </c>
      <c r="K14" s="45">
        <v>49207.7</v>
      </c>
      <c r="L14" s="45">
        <f>Общее!I8</f>
        <v>44389.9</v>
      </c>
      <c r="M14" s="45">
        <f>Общее!J8</f>
        <v>45864.200000000004</v>
      </c>
      <c r="N14" s="45">
        <f>Общее!K8</f>
        <v>52450</v>
      </c>
      <c r="O14" s="45">
        <f>Общее!L8</f>
        <v>52127.3</v>
      </c>
    </row>
    <row r="15" spans="1:15">
      <c r="A15" s="152"/>
      <c r="B15" s="138"/>
      <c r="C15" s="149"/>
      <c r="D15" s="137"/>
      <c r="E15" s="137"/>
      <c r="F15" s="137"/>
      <c r="G15" s="39" t="s">
        <v>99</v>
      </c>
      <c r="H15" s="45">
        <v>2500</v>
      </c>
      <c r="I15" s="45">
        <v>3500</v>
      </c>
      <c r="J15" s="45">
        <v>2500</v>
      </c>
      <c r="K15" s="45">
        <v>2000</v>
      </c>
      <c r="L15" s="45">
        <f>Общее!I9</f>
        <v>3050</v>
      </c>
      <c r="M15" s="45">
        <f>Общее!J9</f>
        <v>3225.6</v>
      </c>
      <c r="N15" s="45">
        <f>Общее!K9</f>
        <v>3225.6</v>
      </c>
      <c r="O15" s="45">
        <f>Общее!L9</f>
        <v>3225.6</v>
      </c>
    </row>
    <row r="16" spans="1:15" ht="30.75" customHeight="1">
      <c r="A16" s="152" t="s">
        <v>79</v>
      </c>
      <c r="B16" s="138" t="s">
        <v>80</v>
      </c>
      <c r="C16" s="147"/>
      <c r="D16" s="137" t="s">
        <v>73</v>
      </c>
      <c r="E16" s="137" t="s">
        <v>81</v>
      </c>
      <c r="F16" s="137" t="s">
        <v>171</v>
      </c>
      <c r="G16" s="15" t="s">
        <v>75</v>
      </c>
      <c r="H16" s="44">
        <f>H20+H19+H18+H17</f>
        <v>17450.599999999999</v>
      </c>
      <c r="I16" s="44">
        <f t="shared" ref="I16:O16" si="2">I20+I19+I18+I17</f>
        <v>20296.8</v>
      </c>
      <c r="J16" s="44">
        <f t="shared" si="2"/>
        <v>25410.5</v>
      </c>
      <c r="K16" s="44">
        <f t="shared" si="2"/>
        <v>34124.800000000003</v>
      </c>
      <c r="L16" s="44">
        <f t="shared" si="2"/>
        <v>36626</v>
      </c>
      <c r="M16" s="44">
        <f t="shared" si="2"/>
        <v>37822.300000000003</v>
      </c>
      <c r="N16" s="44">
        <f t="shared" si="2"/>
        <v>36549.100000000006</v>
      </c>
      <c r="O16" s="44">
        <f t="shared" si="2"/>
        <v>33695.399999999994</v>
      </c>
    </row>
    <row r="17" spans="1:15">
      <c r="A17" s="152"/>
      <c r="B17" s="138"/>
      <c r="C17" s="148"/>
      <c r="D17" s="137"/>
      <c r="E17" s="137"/>
      <c r="F17" s="137"/>
      <c r="G17" s="15" t="s">
        <v>76</v>
      </c>
      <c r="H17" s="45"/>
      <c r="I17" s="45"/>
      <c r="J17" s="45"/>
      <c r="K17" s="45"/>
      <c r="L17" s="45"/>
      <c r="M17" s="45"/>
      <c r="N17" s="45"/>
      <c r="O17" s="45"/>
    </row>
    <row r="18" spans="1:15">
      <c r="A18" s="152"/>
      <c r="B18" s="138"/>
      <c r="C18" s="148"/>
      <c r="D18" s="137"/>
      <c r="E18" s="137"/>
      <c r="F18" s="137"/>
      <c r="G18" s="15" t="s">
        <v>63</v>
      </c>
      <c r="H18" s="45">
        <v>4039.6</v>
      </c>
      <c r="I18" s="45">
        <v>3596.8</v>
      </c>
      <c r="J18" s="45">
        <v>10137.799999999999</v>
      </c>
      <c r="K18" s="45">
        <v>10469.799999999999</v>
      </c>
      <c r="L18" s="45">
        <f>'доп. образование'!I7</f>
        <v>17128.5</v>
      </c>
      <c r="M18" s="45">
        <f>'доп. образование'!J7</f>
        <v>9252.5</v>
      </c>
      <c r="N18" s="45">
        <f>'доп. образование'!K7</f>
        <v>9252.5</v>
      </c>
      <c r="O18" s="45">
        <f>'доп. образование'!L7</f>
        <v>9252.5</v>
      </c>
    </row>
    <row r="19" spans="1:15">
      <c r="A19" s="152"/>
      <c r="B19" s="138"/>
      <c r="C19" s="148"/>
      <c r="D19" s="137"/>
      <c r="E19" s="137"/>
      <c r="F19" s="137"/>
      <c r="G19" s="15" t="s">
        <v>64</v>
      </c>
      <c r="H19" s="45">
        <v>13311</v>
      </c>
      <c r="I19" s="45">
        <v>16600</v>
      </c>
      <c r="J19" s="45">
        <v>15002.7</v>
      </c>
      <c r="K19" s="45">
        <v>23455</v>
      </c>
      <c r="L19" s="45">
        <f>'доп. образование'!I8</f>
        <v>19297.5</v>
      </c>
      <c r="M19" s="45">
        <f>'доп. образование'!J8</f>
        <v>28369.8</v>
      </c>
      <c r="N19" s="45">
        <f>'доп. образование'!K8</f>
        <v>27096.600000000002</v>
      </c>
      <c r="O19" s="45">
        <f>'доп. образование'!L8</f>
        <v>24242.899999999998</v>
      </c>
    </row>
    <row r="20" spans="1:15" ht="21.75" customHeight="1">
      <c r="A20" s="152"/>
      <c r="B20" s="138"/>
      <c r="C20" s="149"/>
      <c r="D20" s="137"/>
      <c r="E20" s="137"/>
      <c r="F20" s="137"/>
      <c r="G20" s="39" t="s">
        <v>99</v>
      </c>
      <c r="H20" s="45">
        <v>100</v>
      </c>
      <c r="I20" s="45">
        <v>100</v>
      </c>
      <c r="J20" s="45">
        <v>270</v>
      </c>
      <c r="K20" s="45">
        <v>200</v>
      </c>
      <c r="L20" s="45">
        <f>'доп. образование'!I9</f>
        <v>200</v>
      </c>
      <c r="M20" s="45">
        <f>'доп. образование'!J9</f>
        <v>200</v>
      </c>
      <c r="N20" s="45">
        <f>'доп. образование'!K9</f>
        <v>200</v>
      </c>
      <c r="O20" s="45">
        <f>'доп. образование'!L9</f>
        <v>200</v>
      </c>
    </row>
    <row r="21" spans="1:15" ht="27.75" customHeight="1">
      <c r="A21" s="152" t="s">
        <v>82</v>
      </c>
      <c r="B21" s="138" t="s">
        <v>83</v>
      </c>
      <c r="C21" s="147"/>
      <c r="D21" s="137" t="s">
        <v>73</v>
      </c>
      <c r="E21" s="137" t="s">
        <v>81</v>
      </c>
      <c r="F21" s="137" t="s">
        <v>171</v>
      </c>
      <c r="G21" s="15" t="s">
        <v>75</v>
      </c>
      <c r="H21" s="42">
        <f>SUM(H22:H26)</f>
        <v>2772.8999999999996</v>
      </c>
      <c r="I21" s="42">
        <f t="shared" ref="I21:O21" si="3">SUM(I22:I26)</f>
        <v>3855.6</v>
      </c>
      <c r="J21" s="42">
        <f t="shared" si="3"/>
        <v>77.599999999999994</v>
      </c>
      <c r="K21" s="42">
        <f t="shared" si="3"/>
        <v>5356</v>
      </c>
      <c r="L21" s="42">
        <f t="shared" si="3"/>
        <v>7464.3</v>
      </c>
      <c r="M21" s="42">
        <f t="shared" si="3"/>
        <v>7026.6</v>
      </c>
      <c r="N21" s="42">
        <f t="shared" si="3"/>
        <v>7026.6</v>
      </c>
      <c r="O21" s="42">
        <f t="shared" si="3"/>
        <v>7026.6</v>
      </c>
    </row>
    <row r="22" spans="1:15" ht="15">
      <c r="A22" s="152"/>
      <c r="B22" s="138"/>
      <c r="C22" s="148"/>
      <c r="D22" s="137"/>
      <c r="E22" s="137"/>
      <c r="F22" s="137"/>
      <c r="G22" s="15" t="s">
        <v>76</v>
      </c>
      <c r="H22" s="43">
        <v>1336.8</v>
      </c>
      <c r="I22" s="46"/>
      <c r="J22" s="43"/>
      <c r="K22" s="43"/>
      <c r="L22" s="43"/>
      <c r="M22" s="46"/>
      <c r="N22" s="43"/>
      <c r="O22" s="43"/>
    </row>
    <row r="23" spans="1:15">
      <c r="A23" s="152"/>
      <c r="B23" s="138"/>
      <c r="C23" s="148"/>
      <c r="D23" s="137"/>
      <c r="E23" s="137"/>
      <c r="F23" s="137"/>
      <c r="G23" s="15" t="s">
        <v>63</v>
      </c>
      <c r="H23" s="43">
        <v>1436.1</v>
      </c>
      <c r="I23" s="43">
        <v>3555.6</v>
      </c>
      <c r="J23" s="43"/>
      <c r="K23" s="43">
        <v>5356</v>
      </c>
      <c r="L23" s="43">
        <f>'летний отдых'!I8</f>
        <v>6464.3</v>
      </c>
      <c r="M23" s="49">
        <f>'летний отдых'!J8</f>
        <v>6026.6</v>
      </c>
      <c r="N23" s="49">
        <f>'летний отдых'!K8</f>
        <v>6026.6</v>
      </c>
      <c r="O23" s="49">
        <f>'летний отдых'!L8</f>
        <v>6026.6</v>
      </c>
    </row>
    <row r="24" spans="1:15" ht="15" customHeight="1">
      <c r="A24" s="152"/>
      <c r="B24" s="138"/>
      <c r="C24" s="148"/>
      <c r="D24" s="137"/>
      <c r="E24" s="137"/>
      <c r="F24" s="137"/>
      <c r="G24" s="137" t="s">
        <v>64</v>
      </c>
      <c r="H24" s="164"/>
      <c r="I24" s="157">
        <v>300</v>
      </c>
      <c r="J24" s="157">
        <v>77.599999999999994</v>
      </c>
      <c r="K24" s="157"/>
      <c r="L24" s="150">
        <f>'летний отдых'!I14</f>
        <v>1000</v>
      </c>
      <c r="M24" s="150">
        <f>'летний отдых'!J14</f>
        <v>1000</v>
      </c>
      <c r="N24" s="150">
        <f>'летний отдых'!K14</f>
        <v>1000</v>
      </c>
      <c r="O24" s="150">
        <f>'летний отдых'!L14</f>
        <v>1000</v>
      </c>
    </row>
    <row r="25" spans="1:15" ht="6" customHeight="1">
      <c r="A25" s="152"/>
      <c r="B25" s="138"/>
      <c r="C25" s="148"/>
      <c r="D25" s="137"/>
      <c r="E25" s="137"/>
      <c r="F25" s="137"/>
      <c r="G25" s="137"/>
      <c r="H25" s="164"/>
      <c r="I25" s="157"/>
      <c r="J25" s="157"/>
      <c r="K25" s="157"/>
      <c r="L25" s="151"/>
      <c r="M25" s="151"/>
      <c r="N25" s="151"/>
      <c r="O25" s="151"/>
    </row>
    <row r="26" spans="1:15" ht="18.75" customHeight="1">
      <c r="A26" s="152"/>
      <c r="B26" s="138"/>
      <c r="C26" s="149"/>
      <c r="D26" s="137"/>
      <c r="E26" s="137"/>
      <c r="F26" s="137"/>
      <c r="G26" s="39" t="s">
        <v>99</v>
      </c>
      <c r="H26" s="43"/>
      <c r="I26" s="43"/>
      <c r="J26" s="43"/>
      <c r="K26" s="43"/>
      <c r="L26" s="43"/>
      <c r="M26" s="43"/>
      <c r="N26" s="43"/>
      <c r="O26" s="43"/>
    </row>
    <row r="27" spans="1:15" ht="27.75" customHeight="1">
      <c r="A27" s="152" t="s">
        <v>85</v>
      </c>
      <c r="B27" s="138" t="s">
        <v>86</v>
      </c>
      <c r="C27" s="147"/>
      <c r="D27" s="137" t="s">
        <v>73</v>
      </c>
      <c r="E27" s="137" t="s">
        <v>81</v>
      </c>
      <c r="F27" s="137" t="s">
        <v>171</v>
      </c>
      <c r="G27" s="27" t="s">
        <v>75</v>
      </c>
      <c r="H27" s="42">
        <f>SUM(H28:H31)</f>
        <v>300</v>
      </c>
      <c r="I27" s="42">
        <f t="shared" ref="I27:O27" si="4">SUM(I28:I31)</f>
        <v>300</v>
      </c>
      <c r="J27" s="42">
        <f t="shared" si="4"/>
        <v>184.3</v>
      </c>
      <c r="K27" s="42">
        <f t="shared" si="4"/>
        <v>328.5</v>
      </c>
      <c r="L27" s="42">
        <f t="shared" si="4"/>
        <v>350</v>
      </c>
      <c r="M27" s="42">
        <f t="shared" si="4"/>
        <v>400</v>
      </c>
      <c r="N27" s="42">
        <f t="shared" si="4"/>
        <v>550</v>
      </c>
      <c r="O27" s="42">
        <f t="shared" si="4"/>
        <v>550</v>
      </c>
    </row>
    <row r="28" spans="1:15">
      <c r="A28" s="152"/>
      <c r="B28" s="138"/>
      <c r="C28" s="148"/>
      <c r="D28" s="137"/>
      <c r="E28" s="137"/>
      <c r="F28" s="137"/>
      <c r="G28" s="15" t="s">
        <v>76</v>
      </c>
      <c r="H28" s="43"/>
      <c r="I28" s="43"/>
      <c r="J28" s="43"/>
      <c r="K28" s="43"/>
      <c r="L28" s="43"/>
      <c r="M28" s="43"/>
      <c r="N28" s="43"/>
      <c r="O28" s="43"/>
    </row>
    <row r="29" spans="1:15">
      <c r="A29" s="152"/>
      <c r="B29" s="138"/>
      <c r="C29" s="148"/>
      <c r="D29" s="137"/>
      <c r="E29" s="137"/>
      <c r="F29" s="137"/>
      <c r="G29" s="15" t="s">
        <v>63</v>
      </c>
      <c r="H29" s="43"/>
      <c r="I29" s="43"/>
      <c r="J29" s="43"/>
      <c r="K29" s="43"/>
      <c r="L29" s="43"/>
      <c r="M29" s="43"/>
      <c r="N29" s="43"/>
      <c r="O29" s="43"/>
    </row>
    <row r="30" spans="1:15">
      <c r="A30" s="152"/>
      <c r="B30" s="138"/>
      <c r="C30" s="148"/>
      <c r="D30" s="137"/>
      <c r="E30" s="137"/>
      <c r="F30" s="137"/>
      <c r="G30" s="15" t="s">
        <v>64</v>
      </c>
      <c r="H30" s="43">
        <v>300</v>
      </c>
      <c r="I30" s="43">
        <v>300</v>
      </c>
      <c r="J30" s="43">
        <v>184.3</v>
      </c>
      <c r="K30" s="43">
        <v>328.5</v>
      </c>
      <c r="L30" s="43">
        <f>мероприятия!I5</f>
        <v>350</v>
      </c>
      <c r="M30" s="50">
        <f>мероприятия!J5</f>
        <v>400</v>
      </c>
      <c r="N30" s="50">
        <f>мероприятия!K5</f>
        <v>550</v>
      </c>
      <c r="O30" s="50">
        <f>мероприятия!L5</f>
        <v>550</v>
      </c>
    </row>
    <row r="31" spans="1:15">
      <c r="A31" s="152"/>
      <c r="B31" s="138"/>
      <c r="C31" s="149"/>
      <c r="D31" s="137"/>
      <c r="E31" s="137"/>
      <c r="F31" s="137"/>
      <c r="G31" s="39" t="s">
        <v>99</v>
      </c>
      <c r="H31" s="43"/>
      <c r="I31" s="43"/>
      <c r="J31" s="43"/>
      <c r="K31" s="43"/>
      <c r="L31" s="43"/>
      <c r="M31" s="43"/>
      <c r="N31" s="43"/>
      <c r="O31" s="43"/>
    </row>
    <row r="32" spans="1:15" ht="32.25" customHeight="1">
      <c r="A32" s="152" t="s">
        <v>87</v>
      </c>
      <c r="B32" s="138" t="s">
        <v>88</v>
      </c>
      <c r="C32" s="147"/>
      <c r="D32" s="137" t="s">
        <v>73</v>
      </c>
      <c r="E32" s="137" t="s">
        <v>81</v>
      </c>
      <c r="F32" s="137" t="s">
        <v>171</v>
      </c>
      <c r="G32" s="27" t="s">
        <v>75</v>
      </c>
      <c r="H32" s="42">
        <f>SUM(H33:H36)</f>
        <v>596</v>
      </c>
      <c r="I32" s="42">
        <f t="shared" ref="I32:O32" si="5">SUM(I33:I36)</f>
        <v>800</v>
      </c>
      <c r="J32" s="42">
        <f t="shared" si="5"/>
        <v>689.7</v>
      </c>
      <c r="K32" s="42">
        <f t="shared" si="5"/>
        <v>683</v>
      </c>
      <c r="L32" s="42">
        <f t="shared" si="5"/>
        <v>224.8</v>
      </c>
      <c r="M32" s="42">
        <f t="shared" si="5"/>
        <v>303.29999999999995</v>
      </c>
      <c r="N32" s="42">
        <f t="shared" si="5"/>
        <v>303.29999999999995</v>
      </c>
      <c r="O32" s="42">
        <f t="shared" si="5"/>
        <v>303.29999999999995</v>
      </c>
    </row>
    <row r="33" spans="1:15">
      <c r="A33" s="152"/>
      <c r="B33" s="138"/>
      <c r="C33" s="148"/>
      <c r="D33" s="137"/>
      <c r="E33" s="137"/>
      <c r="F33" s="137"/>
      <c r="G33" s="15" t="s">
        <v>76</v>
      </c>
      <c r="H33" s="43"/>
      <c r="I33" s="43"/>
      <c r="J33" s="43"/>
      <c r="K33" s="43"/>
      <c r="L33" s="43"/>
      <c r="M33" s="43"/>
      <c r="N33" s="43"/>
      <c r="O33" s="43"/>
    </row>
    <row r="34" spans="1:15">
      <c r="A34" s="152"/>
      <c r="B34" s="138"/>
      <c r="C34" s="148"/>
      <c r="D34" s="137"/>
      <c r="E34" s="137"/>
      <c r="F34" s="137"/>
      <c r="G34" s="15" t="s">
        <v>63</v>
      </c>
      <c r="H34" s="43">
        <v>456.7</v>
      </c>
      <c r="I34" s="43">
        <v>610</v>
      </c>
      <c r="J34" s="43">
        <v>499.5</v>
      </c>
      <c r="K34" s="43">
        <v>493</v>
      </c>
      <c r="L34" s="43">
        <f>кадры!I7</f>
        <v>128.9</v>
      </c>
      <c r="M34" s="50">
        <f>кадры!J7</f>
        <v>128.9</v>
      </c>
      <c r="N34" s="50">
        <f>кадры!K7</f>
        <v>128.9</v>
      </c>
      <c r="O34" s="50">
        <f>кадры!L7</f>
        <v>128.9</v>
      </c>
    </row>
    <row r="35" spans="1:15">
      <c r="A35" s="152"/>
      <c r="B35" s="138"/>
      <c r="C35" s="148"/>
      <c r="D35" s="137"/>
      <c r="E35" s="137"/>
      <c r="F35" s="137"/>
      <c r="G35" s="15" t="s">
        <v>64</v>
      </c>
      <c r="H35" s="43">
        <v>139.30000000000001</v>
      </c>
      <c r="I35" s="43">
        <v>190</v>
      </c>
      <c r="J35" s="43">
        <v>190.2</v>
      </c>
      <c r="K35" s="43">
        <v>190</v>
      </c>
      <c r="L35" s="43">
        <f>кадры!I8</f>
        <v>95.9</v>
      </c>
      <c r="M35" s="50">
        <f>кадры!J8</f>
        <v>174.39999999999998</v>
      </c>
      <c r="N35" s="50">
        <f>кадры!K8</f>
        <v>174.39999999999998</v>
      </c>
      <c r="O35" s="50">
        <f>кадры!L8</f>
        <v>174.39999999999998</v>
      </c>
    </row>
    <row r="36" spans="1:15" ht="21" customHeight="1">
      <c r="A36" s="152"/>
      <c r="B36" s="138"/>
      <c r="C36" s="149"/>
      <c r="D36" s="137"/>
      <c r="E36" s="137"/>
      <c r="F36" s="137"/>
      <c r="G36" s="39" t="s">
        <v>99</v>
      </c>
      <c r="H36" s="43"/>
      <c r="I36" s="43"/>
      <c r="J36" s="43"/>
      <c r="K36" s="43"/>
      <c r="L36" s="43"/>
      <c r="M36" s="43"/>
      <c r="N36" s="43"/>
      <c r="O36" s="43"/>
    </row>
    <row r="37" spans="1:15" ht="22.5" customHeight="1">
      <c r="A37" s="152">
        <v>7</v>
      </c>
      <c r="B37" s="153" t="s">
        <v>89</v>
      </c>
      <c r="C37" s="158"/>
      <c r="D37" s="137" t="s">
        <v>90</v>
      </c>
      <c r="E37" s="156">
        <v>2018</v>
      </c>
      <c r="F37" s="156">
        <v>2025</v>
      </c>
      <c r="G37" s="15" t="s">
        <v>75</v>
      </c>
      <c r="H37" s="42">
        <f>SUM(H38:H41)</f>
        <v>32917.599999999999</v>
      </c>
      <c r="I37" s="42">
        <f t="shared" ref="I37:N37" si="6">SUM(I38:I41)</f>
        <v>34781.800000000003</v>
      </c>
      <c r="J37" s="42">
        <f t="shared" si="6"/>
        <v>14800.6</v>
      </c>
      <c r="K37" s="42">
        <f t="shared" si="6"/>
        <v>15977.3</v>
      </c>
      <c r="L37" s="42">
        <f t="shared" si="6"/>
        <v>19123.399999999998</v>
      </c>
      <c r="M37" s="42">
        <f t="shared" si="6"/>
        <v>19390.2</v>
      </c>
      <c r="N37" s="42">
        <f t="shared" si="6"/>
        <v>18760.3</v>
      </c>
      <c r="O37" s="42">
        <f>SUM(O38:O41)</f>
        <v>18760.3</v>
      </c>
    </row>
    <row r="38" spans="1:15">
      <c r="A38" s="152"/>
      <c r="B38" s="154"/>
      <c r="C38" s="159"/>
      <c r="D38" s="137"/>
      <c r="E38" s="156"/>
      <c r="F38" s="156"/>
      <c r="G38" s="15" t="s">
        <v>76</v>
      </c>
      <c r="H38" s="43"/>
      <c r="I38" s="43"/>
      <c r="J38" s="43"/>
      <c r="K38" s="43"/>
      <c r="L38" s="43"/>
      <c r="M38" s="43"/>
      <c r="N38" s="43"/>
      <c r="O38" s="43"/>
    </row>
    <row r="39" spans="1:15">
      <c r="A39" s="152"/>
      <c r="B39" s="154"/>
      <c r="C39" s="159"/>
      <c r="D39" s="137"/>
      <c r="E39" s="156"/>
      <c r="F39" s="156"/>
      <c r="G39" s="15" t="s">
        <v>63</v>
      </c>
      <c r="H39" s="43">
        <v>3094.3</v>
      </c>
      <c r="I39" s="43">
        <v>4636.6000000000004</v>
      </c>
      <c r="J39" s="43">
        <v>152.4</v>
      </c>
      <c r="K39" s="43">
        <v>486.5</v>
      </c>
      <c r="L39" s="43">
        <f>'прочие вопросы'!I7</f>
        <v>228.5</v>
      </c>
      <c r="M39" s="50">
        <f>'прочие вопросы'!J7</f>
        <v>141.9</v>
      </c>
      <c r="N39" s="50">
        <f>'прочие вопросы'!K7</f>
        <v>141.9</v>
      </c>
      <c r="O39" s="50">
        <f>'прочие вопросы'!L7</f>
        <v>141.9</v>
      </c>
    </row>
    <row r="40" spans="1:15">
      <c r="A40" s="152"/>
      <c r="B40" s="154"/>
      <c r="C40" s="159"/>
      <c r="D40" s="137"/>
      <c r="E40" s="156"/>
      <c r="F40" s="156"/>
      <c r="G40" s="15" t="s">
        <v>64</v>
      </c>
      <c r="H40" s="43">
        <v>29823.3</v>
      </c>
      <c r="I40" s="43">
        <v>30145.200000000001</v>
      </c>
      <c r="J40" s="43">
        <v>14648.2</v>
      </c>
      <c r="K40" s="43">
        <v>15490.8</v>
      </c>
      <c r="L40" s="43">
        <f>'прочие вопросы'!I8</f>
        <v>18894.899999999998</v>
      </c>
      <c r="M40" s="50">
        <f>'прочие вопросы'!J8</f>
        <v>19248.3</v>
      </c>
      <c r="N40" s="50">
        <f>'прочие вопросы'!K8</f>
        <v>18618.399999999998</v>
      </c>
      <c r="O40" s="50">
        <f>'прочие вопросы'!L8</f>
        <v>18618.399999999998</v>
      </c>
    </row>
    <row r="41" spans="1:15" ht="15" customHeight="1">
      <c r="A41" s="152"/>
      <c r="B41" s="155"/>
      <c r="C41" s="160"/>
      <c r="D41" s="137"/>
      <c r="E41" s="156"/>
      <c r="F41" s="156"/>
      <c r="G41" s="39" t="s">
        <v>99</v>
      </c>
      <c r="H41" s="43"/>
      <c r="I41" s="43"/>
      <c r="J41" s="43"/>
      <c r="K41" s="43"/>
      <c r="L41" s="43"/>
      <c r="M41" s="43"/>
      <c r="N41" s="43"/>
      <c r="O41" s="43"/>
    </row>
    <row r="42" spans="1:15" ht="19.5" customHeight="1">
      <c r="A42" s="143">
        <v>8</v>
      </c>
      <c r="B42" s="144" t="s">
        <v>91</v>
      </c>
      <c r="C42" s="161"/>
      <c r="D42" s="145" t="s">
        <v>73</v>
      </c>
      <c r="E42" s="146"/>
      <c r="F42" s="146"/>
      <c r="G42" s="28" t="s">
        <v>75</v>
      </c>
      <c r="H42" s="47">
        <f>SUM(H43:H46)</f>
        <v>312610.30000000005</v>
      </c>
      <c r="I42" s="47">
        <f t="shared" ref="I42:O42" si="7">SUM(I43:I46)</f>
        <v>746204.7</v>
      </c>
      <c r="J42" s="47">
        <f t="shared" si="7"/>
        <v>662413.74</v>
      </c>
      <c r="K42" s="47">
        <f t="shared" si="7"/>
        <v>448682.2</v>
      </c>
      <c r="L42" s="47">
        <f t="shared" si="7"/>
        <v>513862.1</v>
      </c>
      <c r="M42" s="47">
        <f t="shared" si="7"/>
        <v>570919.19999999995</v>
      </c>
      <c r="N42" s="47">
        <f t="shared" si="7"/>
        <v>692429.4</v>
      </c>
      <c r="O42" s="47">
        <f t="shared" si="7"/>
        <v>673443.29999999993</v>
      </c>
    </row>
    <row r="43" spans="1:15">
      <c r="A43" s="143"/>
      <c r="B43" s="144"/>
      <c r="C43" s="162"/>
      <c r="D43" s="145"/>
      <c r="E43" s="146"/>
      <c r="F43" s="146"/>
      <c r="G43" s="16" t="s">
        <v>76</v>
      </c>
      <c r="H43" s="43">
        <f>H38+H33+H28+H22+H17+H12+H7</f>
        <v>1336.8</v>
      </c>
      <c r="I43" s="43">
        <f t="shared" ref="I43:O43" si="8">I38+I33+I28+I22+I17+I12+I7</f>
        <v>365014.3</v>
      </c>
      <c r="J43" s="43">
        <f t="shared" si="8"/>
        <v>333037.7</v>
      </c>
      <c r="K43" s="43">
        <f t="shared" si="8"/>
        <v>32251</v>
      </c>
      <c r="L43" s="43">
        <f t="shared" si="8"/>
        <v>35134.1</v>
      </c>
      <c r="M43" s="43">
        <f t="shared" si="8"/>
        <v>34376.800000000003</v>
      </c>
      <c r="N43" s="43">
        <f t="shared" si="8"/>
        <v>37394.399999999994</v>
      </c>
      <c r="O43" s="43">
        <f t="shared" si="8"/>
        <v>37394.399999999994</v>
      </c>
    </row>
    <row r="44" spans="1:15">
      <c r="A44" s="143"/>
      <c r="B44" s="144"/>
      <c r="C44" s="162"/>
      <c r="D44" s="145"/>
      <c r="E44" s="146"/>
      <c r="F44" s="146"/>
      <c r="G44" s="15" t="s">
        <v>63</v>
      </c>
      <c r="H44" s="43">
        <f>H39+H34+H29+H23+H18+H13+H8</f>
        <v>193884.40000000002</v>
      </c>
      <c r="I44" s="43">
        <f t="shared" ref="I44:O44" si="9">I39+I34+I29+I23+I18+I13+I8</f>
        <v>253078.8</v>
      </c>
      <c r="J44" s="43">
        <f t="shared" si="9"/>
        <v>219161.02</v>
      </c>
      <c r="K44" s="43">
        <f t="shared" si="9"/>
        <v>292803.20000000001</v>
      </c>
      <c r="L44" s="43">
        <f t="shared" si="9"/>
        <v>358527.5</v>
      </c>
      <c r="M44" s="43">
        <f t="shared" si="9"/>
        <v>383355.2</v>
      </c>
      <c r="N44" s="43">
        <f t="shared" si="9"/>
        <v>499797.80000000005</v>
      </c>
      <c r="O44" s="43">
        <f t="shared" si="9"/>
        <v>483988.10000000003</v>
      </c>
    </row>
    <row r="45" spans="1:15">
      <c r="A45" s="143"/>
      <c r="B45" s="144"/>
      <c r="C45" s="162"/>
      <c r="D45" s="145"/>
      <c r="E45" s="146"/>
      <c r="F45" s="146"/>
      <c r="G45" s="15" t="s">
        <v>64</v>
      </c>
      <c r="H45" s="43">
        <f>H40+H35+H30+H24+H19+H14+H9</f>
        <v>105789.1</v>
      </c>
      <c r="I45" s="43">
        <f t="shared" ref="I45:O45" si="10">I40+I35+I30+I24+I19+I14+I9</f>
        <v>115426.5</v>
      </c>
      <c r="J45" s="43">
        <f t="shared" si="10"/>
        <v>100445.01999999999</v>
      </c>
      <c r="K45" s="43">
        <f t="shared" si="10"/>
        <v>113428</v>
      </c>
      <c r="L45" s="43">
        <f t="shared" si="10"/>
        <v>108950.50000000001</v>
      </c>
      <c r="M45" s="43">
        <f t="shared" si="10"/>
        <v>133116.6</v>
      </c>
      <c r="N45" s="43">
        <f t="shared" si="10"/>
        <v>135166.59999999998</v>
      </c>
      <c r="O45" s="43">
        <f t="shared" si="10"/>
        <v>131990.20000000001</v>
      </c>
    </row>
    <row r="46" spans="1:15" ht="41.25" customHeight="1">
      <c r="A46" s="143"/>
      <c r="B46" s="144"/>
      <c r="C46" s="163"/>
      <c r="D46" s="145"/>
      <c r="E46" s="146"/>
      <c r="F46" s="146"/>
      <c r="G46" s="39" t="s">
        <v>99</v>
      </c>
      <c r="H46" s="43">
        <f>H41+H36+H31+H26+H20+H15+H10</f>
        <v>11600</v>
      </c>
      <c r="I46" s="43">
        <f t="shared" ref="I46:O46" si="11">I41+I36+I31+I26+I20+I15+I10</f>
        <v>12685.1</v>
      </c>
      <c r="J46" s="43">
        <f t="shared" si="11"/>
        <v>9770</v>
      </c>
      <c r="K46" s="43">
        <f t="shared" si="11"/>
        <v>10200</v>
      </c>
      <c r="L46" s="43">
        <f t="shared" si="11"/>
        <v>11250</v>
      </c>
      <c r="M46" s="43">
        <f t="shared" si="11"/>
        <v>20070.599999999999</v>
      </c>
      <c r="N46" s="43">
        <f t="shared" si="11"/>
        <v>20070.599999999999</v>
      </c>
      <c r="O46" s="43">
        <f t="shared" si="11"/>
        <v>20070.599999999999</v>
      </c>
    </row>
    <row r="47" spans="1:15" ht="15.75">
      <c r="A47" s="8"/>
    </row>
    <row r="48" spans="1:15" ht="15.75">
      <c r="A48" s="8"/>
    </row>
  </sheetData>
  <mergeCells count="65">
    <mergeCell ref="E6:E10"/>
    <mergeCell ref="F6:F10"/>
    <mergeCell ref="C37:C41"/>
    <mergeCell ref="C42:C46"/>
    <mergeCell ref="L24:L25"/>
    <mergeCell ref="C16:C20"/>
    <mergeCell ref="C21:C26"/>
    <mergeCell ref="C27:C31"/>
    <mergeCell ref="C32:C36"/>
    <mergeCell ref="H24:H25"/>
    <mergeCell ref="K24:K25"/>
    <mergeCell ref="J24:J25"/>
    <mergeCell ref="A16:A20"/>
    <mergeCell ref="B16:B20"/>
    <mergeCell ref="D16:D20"/>
    <mergeCell ref="E16:E20"/>
    <mergeCell ref="A3:A4"/>
    <mergeCell ref="B3:B4"/>
    <mergeCell ref="D3:D4"/>
    <mergeCell ref="E3:F3"/>
    <mergeCell ref="A11:A15"/>
    <mergeCell ref="B11:B15"/>
    <mergeCell ref="D11:D15"/>
    <mergeCell ref="E11:E15"/>
    <mergeCell ref="F11:F15"/>
    <mergeCell ref="A6:A10"/>
    <mergeCell ref="B6:B10"/>
    <mergeCell ref="D6:D10"/>
    <mergeCell ref="G3:G4"/>
    <mergeCell ref="F16:F20"/>
    <mergeCell ref="N24:N25"/>
    <mergeCell ref="O24:O25"/>
    <mergeCell ref="A27:A31"/>
    <mergeCell ref="B27:B31"/>
    <mergeCell ref="D27:D31"/>
    <mergeCell ref="E27:E31"/>
    <mergeCell ref="F27:F31"/>
    <mergeCell ref="A21:A26"/>
    <mergeCell ref="B21:B26"/>
    <mergeCell ref="D21:D26"/>
    <mergeCell ref="E21:E26"/>
    <mergeCell ref="F21:F26"/>
    <mergeCell ref="G24:G25"/>
    <mergeCell ref="I24:I25"/>
    <mergeCell ref="A32:A36"/>
    <mergeCell ref="B32:B36"/>
    <mergeCell ref="D32:D36"/>
    <mergeCell ref="E32:E36"/>
    <mergeCell ref="F32:F36"/>
    <mergeCell ref="D1:O1"/>
    <mergeCell ref="C3:C4"/>
    <mergeCell ref="C6:C10"/>
    <mergeCell ref="H3:O3"/>
    <mergeCell ref="A42:A46"/>
    <mergeCell ref="B42:B46"/>
    <mergeCell ref="D42:D46"/>
    <mergeCell ref="E42:E46"/>
    <mergeCell ref="F42:F46"/>
    <mergeCell ref="C11:C15"/>
    <mergeCell ref="M24:M25"/>
    <mergeCell ref="A37:A41"/>
    <mergeCell ref="B37:B41"/>
    <mergeCell ref="D37:D41"/>
    <mergeCell ref="E37:E41"/>
    <mergeCell ref="F37:F41"/>
  </mergeCells>
  <pageMargins left="0.7" right="0.7" top="0.75" bottom="0.75" header="0.3" footer="0.3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дошкольное</vt:lpstr>
      <vt:lpstr>Общее</vt:lpstr>
      <vt:lpstr>доп. образование</vt:lpstr>
      <vt:lpstr>летний отдых</vt:lpstr>
      <vt:lpstr>мероприятия</vt:lpstr>
      <vt:lpstr>кадры</vt:lpstr>
      <vt:lpstr>прочие вопросы</vt:lpstr>
      <vt:lpstr>перечень</vt:lpstr>
      <vt:lpstr>Лист1</vt:lpstr>
    </vt:vector>
  </TitlesOfParts>
  <Company>unattend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Черных</cp:lastModifiedBy>
  <cp:lastPrinted>2022-10-27T02:21:01Z</cp:lastPrinted>
  <dcterms:created xsi:type="dcterms:W3CDTF">2008-05-27T23:40:56Z</dcterms:created>
  <dcterms:modified xsi:type="dcterms:W3CDTF">2022-10-27T02:22:00Z</dcterms:modified>
</cp:coreProperties>
</file>